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625"/>
  <workbookPr filterPrivacy="1"/>
  <bookViews>
    <workbookView xWindow="0" yWindow="0" windowWidth="22260" windowHeight="12648"/>
  </bookViews>
  <sheets>
    <sheet name="Final Model Choice" sheetId="21" r:id="rId1"/>
    <sheet name="Inf and Outlier Pts Removed" sheetId="24" r:id="rId2"/>
    <sheet name="Final Model Rent Vs Indep Vars" sheetId="26" r:id="rId3"/>
    <sheet name="Neighborhood Map" sheetId="23" r:id="rId4"/>
    <sheet name="Neighborhood Stat Summary" sheetId="30" r:id="rId5"/>
    <sheet name="Neighborhood Stats" sheetId="22" r:id="rId6"/>
    <sheet name="Rent Variable Plots" sheetId="16" r:id="rId7"/>
    <sheet name="Correlation Summary" sheetId="27" r:id="rId8"/>
    <sheet name="Correlation" sheetId="9" r:id="rId9"/>
    <sheet name="Descriptive Stats" sheetId="25" r:id="rId10"/>
    <sheet name="Rent Vs Indep Var Scatter Plots" sheetId="28" r:id="rId11"/>
    <sheet name="Indep Multicollinearity Plots" sheetId="29" r:id="rId12"/>
    <sheet name="2nd Model Choice" sheetId="20" r:id="rId13"/>
    <sheet name="Summary" sheetId="1" r:id="rId14"/>
    <sheet name="Residual Scatter" sheetId="10" r:id="rId15"/>
    <sheet name="Residual Normal" sheetId="11" r:id="rId16"/>
    <sheet name="Deleted Res Vs Hat" sheetId="12" r:id="rId17"/>
    <sheet name="Std Vars Max P" sheetId="2" r:id="rId18"/>
    <sheet name="Std Vars Max VIF" sheetId="17" r:id="rId19"/>
    <sheet name="Aff Ind Max P" sheetId="18" r:id="rId20"/>
    <sheet name="Aff Ind Max VIF" sheetId="19" r:id="rId21"/>
  </sheets>
  <definedNames>
    <definedName name="_xlnm._FilterDatabase" localSheetId="5" hidden="1">'Neighborhood Stats'!$A$6:$AJ$84</definedName>
    <definedName name="_xlnm.Print_Titles" localSheetId="8">Correlation!$A:$A,Correlation!$1:$1</definedName>
    <definedName name="_xlnm.Print_Titles" localSheetId="5">'Neighborhood Stats'!$A:$A,'Neighborhood Stats'!$6:$7</definedName>
    <definedName name="_xlnm.Print_Titles" localSheetId="13">Summary!$A:$B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82" i="21" l="1"/>
  <c r="F94" i="21" s="1"/>
  <c r="I94" i="21" s="1"/>
  <c r="B23" i="21"/>
  <c r="B22" i="21"/>
  <c r="B21" i="21"/>
  <c r="B20" i="21"/>
  <c r="E85" i="21" l="1"/>
  <c r="H85" i="21" s="1"/>
  <c r="F82" i="21"/>
  <c r="I82" i="21" s="1"/>
  <c r="F90" i="21"/>
  <c r="I90" i="21" s="1"/>
  <c r="E77" i="21"/>
  <c r="H77" i="21" s="1"/>
  <c r="E78" i="21"/>
  <c r="H78" i="21" s="1"/>
  <c r="E86" i="21"/>
  <c r="H86" i="21" s="1"/>
  <c r="E93" i="21"/>
  <c r="H93" i="21" s="1"/>
  <c r="E94" i="21"/>
  <c r="H94" i="21" s="1"/>
  <c r="J94" i="21" s="1"/>
  <c r="E79" i="21"/>
  <c r="H79" i="21" s="1"/>
  <c r="E87" i="21"/>
  <c r="H87" i="21" s="1"/>
  <c r="E95" i="21"/>
  <c r="H95" i="21" s="1"/>
  <c r="F84" i="21"/>
  <c r="I84" i="21" s="1"/>
  <c r="E80" i="21"/>
  <c r="H80" i="21" s="1"/>
  <c r="E88" i="21"/>
  <c r="H88" i="21" s="1"/>
  <c r="E96" i="21"/>
  <c r="H96" i="21" s="1"/>
  <c r="F85" i="21"/>
  <c r="I85" i="21" s="1"/>
  <c r="E89" i="21"/>
  <c r="H89" i="21" s="1"/>
  <c r="F86" i="21"/>
  <c r="I86" i="21" s="1"/>
  <c r="E82" i="21"/>
  <c r="H82" i="21" s="1"/>
  <c r="E83" i="21"/>
  <c r="H83" i="21" s="1"/>
  <c r="F78" i="21"/>
  <c r="I78" i="21" s="1"/>
  <c r="J78" i="21" s="1"/>
  <c r="F91" i="21"/>
  <c r="I91" i="21" s="1"/>
  <c r="F83" i="21"/>
  <c r="I83" i="21" s="1"/>
  <c r="J83" i="21" s="1"/>
  <c r="E81" i="21"/>
  <c r="H81" i="21" s="1"/>
  <c r="E97" i="21"/>
  <c r="H97" i="21" s="1"/>
  <c r="E90" i="21"/>
  <c r="H90" i="21" s="1"/>
  <c r="F89" i="21"/>
  <c r="I89" i="21" s="1"/>
  <c r="E76" i="21"/>
  <c r="H76" i="21" s="1"/>
  <c r="E91" i="21"/>
  <c r="H91" i="21" s="1"/>
  <c r="F76" i="21"/>
  <c r="I76" i="21" s="1"/>
  <c r="J76" i="21" s="1"/>
  <c r="E84" i="21"/>
  <c r="H84" i="21" s="1"/>
  <c r="J84" i="21" s="1"/>
  <c r="E92" i="21"/>
  <c r="H92" i="21" s="1"/>
  <c r="F81" i="21"/>
  <c r="I81" i="21" s="1"/>
  <c r="F97" i="21"/>
  <c r="I97" i="21" s="1"/>
  <c r="F77" i="21"/>
  <c r="I77" i="21" s="1"/>
  <c r="J77" i="21" s="1"/>
  <c r="F92" i="21"/>
  <c r="I92" i="21" s="1"/>
  <c r="F93" i="21"/>
  <c r="I93" i="21" s="1"/>
  <c r="F95" i="21"/>
  <c r="I95" i="21" s="1"/>
  <c r="F79" i="21"/>
  <c r="I79" i="21" s="1"/>
  <c r="F87" i="21"/>
  <c r="I87" i="21" s="1"/>
  <c r="F96" i="21"/>
  <c r="I96" i="21" s="1"/>
  <c r="J96" i="21" s="1"/>
  <c r="F80" i="21"/>
  <c r="I80" i="21" s="1"/>
  <c r="F88" i="21"/>
  <c r="I88" i="21" s="1"/>
  <c r="J56" i="21"/>
  <c r="K56" i="21" s="1"/>
  <c r="J55" i="21"/>
  <c r="K55" i="21" s="1"/>
  <c r="J54" i="21"/>
  <c r="K54" i="21" s="1"/>
  <c r="J53" i="21"/>
  <c r="K53" i="21" s="1"/>
  <c r="J53" i="20"/>
  <c r="K53" i="20" s="1"/>
  <c r="J52" i="20"/>
  <c r="K52" i="20" s="1"/>
  <c r="J51" i="20"/>
  <c r="K51" i="20" s="1"/>
  <c r="J50" i="20"/>
  <c r="K50" i="20" s="1"/>
  <c r="E24" i="21"/>
  <c r="E23" i="21"/>
  <c r="E22" i="21"/>
  <c r="E21" i="21"/>
  <c r="E21" i="20"/>
  <c r="E20" i="20"/>
  <c r="E19" i="20"/>
  <c r="E18" i="20"/>
  <c r="B20" i="20"/>
  <c r="B19" i="20"/>
  <c r="B18" i="20"/>
  <c r="B17" i="20"/>
  <c r="J93" i="21" l="1"/>
  <c r="J90" i="21"/>
  <c r="J80" i="21"/>
  <c r="J85" i="21"/>
  <c r="J97" i="21"/>
  <c r="J81" i="21"/>
  <c r="J91" i="21"/>
  <c r="J88" i="21"/>
  <c r="J89" i="21"/>
  <c r="J82" i="21"/>
  <c r="J95" i="21"/>
  <c r="J86" i="21"/>
  <c r="J79" i="21"/>
  <c r="J87" i="21"/>
  <c r="J92" i="21"/>
  <c r="H60" i="2"/>
  <c r="H59" i="2"/>
  <c r="H58" i="2"/>
  <c r="H57" i="2"/>
  <c r="H54" i="2"/>
  <c r="H53" i="2"/>
  <c r="H52" i="2"/>
  <c r="H51" i="2"/>
  <c r="H48" i="2"/>
  <c r="H47" i="2"/>
  <c r="H46" i="2"/>
  <c r="H45" i="2"/>
  <c r="H42" i="2"/>
  <c r="H41" i="2"/>
  <c r="H40" i="2"/>
  <c r="H39" i="2"/>
  <c r="H60" i="17"/>
  <c r="H59" i="17"/>
  <c r="H58" i="17"/>
  <c r="H57" i="17"/>
  <c r="H54" i="17"/>
  <c r="H53" i="17"/>
  <c r="H52" i="17"/>
  <c r="H51" i="17"/>
  <c r="H48" i="17"/>
  <c r="H47" i="17"/>
  <c r="H46" i="17"/>
  <c r="H45" i="17"/>
  <c r="H42" i="17"/>
  <c r="H41" i="17"/>
  <c r="H40" i="17"/>
  <c r="H39" i="17"/>
  <c r="H60" i="18"/>
  <c r="H59" i="18"/>
  <c r="H58" i="18"/>
  <c r="H57" i="18"/>
  <c r="H54" i="18"/>
  <c r="H53" i="18"/>
  <c r="H52" i="18"/>
  <c r="H51" i="18"/>
  <c r="H48" i="18"/>
  <c r="H47" i="18"/>
  <c r="H46" i="18"/>
  <c r="H45" i="18"/>
  <c r="H42" i="18"/>
  <c r="H41" i="18"/>
  <c r="H40" i="18"/>
  <c r="H39" i="18"/>
  <c r="H54" i="19"/>
  <c r="H53" i="19"/>
  <c r="H52" i="19"/>
  <c r="H51" i="19"/>
  <c r="H48" i="19"/>
  <c r="H47" i="19"/>
  <c r="H46" i="19"/>
  <c r="H45" i="19"/>
  <c r="H42" i="19"/>
  <c r="H41" i="19"/>
  <c r="H40" i="19"/>
  <c r="H39" i="19"/>
  <c r="H58" i="19"/>
  <c r="H59" i="19"/>
  <c r="H60" i="19"/>
  <c r="H57" i="19"/>
  <c r="F36" i="19" l="1"/>
  <c r="E36" i="19"/>
  <c r="D36" i="19"/>
  <c r="C36" i="19"/>
  <c r="F35" i="19"/>
  <c r="E35" i="19"/>
  <c r="D35" i="19"/>
  <c r="C35" i="19"/>
  <c r="F34" i="19"/>
  <c r="E34" i="19"/>
  <c r="D34" i="19"/>
  <c r="C34" i="19"/>
  <c r="F33" i="19"/>
  <c r="E33" i="19"/>
  <c r="D33" i="19"/>
  <c r="C33" i="19"/>
  <c r="F18" i="19"/>
  <c r="E18" i="19"/>
  <c r="D18" i="19"/>
  <c r="C18" i="19"/>
  <c r="F17" i="19"/>
  <c r="E17" i="19"/>
  <c r="D17" i="19"/>
  <c r="C17" i="19"/>
  <c r="F16" i="19"/>
  <c r="E16" i="19"/>
  <c r="D16" i="19"/>
  <c r="C16" i="19"/>
  <c r="F15" i="19"/>
  <c r="E15" i="19"/>
  <c r="D15" i="19"/>
  <c r="C15" i="19"/>
  <c r="F36" i="18"/>
  <c r="E36" i="18"/>
  <c r="D36" i="18"/>
  <c r="C36" i="18"/>
  <c r="F35" i="18"/>
  <c r="E35" i="18"/>
  <c r="D35" i="18"/>
  <c r="C35" i="18"/>
  <c r="F34" i="18"/>
  <c r="E34" i="18"/>
  <c r="D34" i="18"/>
  <c r="C34" i="18"/>
  <c r="F33" i="18"/>
  <c r="E33" i="18"/>
  <c r="D33" i="18"/>
  <c r="C33" i="18"/>
  <c r="F18" i="18"/>
  <c r="E18" i="18"/>
  <c r="D18" i="18"/>
  <c r="C18" i="18"/>
  <c r="F17" i="18"/>
  <c r="E17" i="18"/>
  <c r="D17" i="18"/>
  <c r="C17" i="18"/>
  <c r="F16" i="18"/>
  <c r="E16" i="18"/>
  <c r="D16" i="18"/>
  <c r="C16" i="18"/>
  <c r="F15" i="18"/>
  <c r="E15" i="18"/>
  <c r="D15" i="18"/>
  <c r="C15" i="18"/>
  <c r="F36" i="17"/>
  <c r="E36" i="17"/>
  <c r="D36" i="17"/>
  <c r="C36" i="17"/>
  <c r="F35" i="17"/>
  <c r="E35" i="17"/>
  <c r="D35" i="17"/>
  <c r="C35" i="17"/>
  <c r="F34" i="17"/>
  <c r="E34" i="17"/>
  <c r="D34" i="17"/>
  <c r="C34" i="17"/>
  <c r="F33" i="17"/>
  <c r="E33" i="17"/>
  <c r="D33" i="17"/>
  <c r="C33" i="17"/>
  <c r="F18" i="17"/>
  <c r="E18" i="17"/>
  <c r="D18" i="17"/>
  <c r="C18" i="17"/>
  <c r="F17" i="17"/>
  <c r="E17" i="17"/>
  <c r="D17" i="17"/>
  <c r="C17" i="17"/>
  <c r="F16" i="17"/>
  <c r="E16" i="17"/>
  <c r="D16" i="17"/>
  <c r="C16" i="17"/>
  <c r="F15" i="17"/>
  <c r="E15" i="17"/>
  <c r="D15" i="17"/>
  <c r="C15" i="17"/>
  <c r="F36" i="2"/>
  <c r="E36" i="2"/>
  <c r="D36" i="2"/>
  <c r="C36" i="2"/>
  <c r="F35" i="2"/>
  <c r="E35" i="2"/>
  <c r="D35" i="2"/>
  <c r="C35" i="2"/>
  <c r="F34" i="2"/>
  <c r="E34" i="2"/>
  <c r="D34" i="2"/>
  <c r="C34" i="2"/>
  <c r="F33" i="2"/>
  <c r="E33" i="2"/>
  <c r="D33" i="2"/>
  <c r="C33" i="2"/>
  <c r="F18" i="2"/>
  <c r="E18" i="2"/>
  <c r="D18" i="2"/>
  <c r="C18" i="2"/>
  <c r="F17" i="2"/>
  <c r="E17" i="2"/>
  <c r="D17" i="2"/>
  <c r="C17" i="2"/>
  <c r="F16" i="2"/>
  <c r="E16" i="2"/>
  <c r="D16" i="2"/>
  <c r="C16" i="2"/>
  <c r="F15" i="2"/>
  <c r="E15" i="2"/>
  <c r="D15" i="2"/>
  <c r="C15" i="2"/>
  <c r="D18" i="1"/>
  <c r="E18" i="1"/>
  <c r="F18" i="1"/>
  <c r="K18" i="1"/>
  <c r="L18" i="1"/>
  <c r="M18" i="1"/>
  <c r="N18" i="1"/>
  <c r="G18" i="1"/>
  <c r="H18" i="1"/>
  <c r="I18" i="1"/>
  <c r="J18" i="1"/>
  <c r="O18" i="1"/>
  <c r="P18" i="1"/>
  <c r="Q18" i="1"/>
  <c r="R18" i="1"/>
  <c r="C18" i="1"/>
  <c r="C15" i="1"/>
  <c r="R17" i="1"/>
  <c r="Q17" i="1"/>
  <c r="P17" i="1"/>
  <c r="O17" i="1"/>
  <c r="J17" i="1"/>
  <c r="I17" i="1"/>
  <c r="H17" i="1"/>
  <c r="G17" i="1"/>
  <c r="N17" i="1"/>
  <c r="M17" i="1"/>
  <c r="L17" i="1"/>
  <c r="K17" i="1"/>
  <c r="F17" i="1"/>
  <c r="E17" i="1"/>
  <c r="D17" i="1"/>
  <c r="C17" i="1"/>
  <c r="R16" i="1"/>
  <c r="Q16" i="1"/>
  <c r="P16" i="1"/>
  <c r="O16" i="1"/>
  <c r="J16" i="1"/>
  <c r="I16" i="1"/>
  <c r="H16" i="1"/>
  <c r="G16" i="1"/>
  <c r="N16" i="1"/>
  <c r="M16" i="1"/>
  <c r="L16" i="1"/>
  <c r="K16" i="1"/>
  <c r="F16" i="1"/>
  <c r="E16" i="1"/>
  <c r="D16" i="1"/>
  <c r="C16" i="1"/>
  <c r="R15" i="1"/>
  <c r="Q15" i="1"/>
  <c r="P15" i="1"/>
  <c r="O15" i="1"/>
  <c r="J15" i="1"/>
  <c r="I15" i="1"/>
  <c r="H15" i="1"/>
  <c r="G15" i="1"/>
  <c r="N15" i="1"/>
  <c r="M15" i="1"/>
  <c r="L15" i="1"/>
  <c r="K15" i="1"/>
  <c r="F15" i="1"/>
  <c r="E15" i="1"/>
  <c r="D15" i="1"/>
  <c r="D34" i="1"/>
  <c r="E34" i="1"/>
  <c r="F34" i="1"/>
  <c r="K34" i="1"/>
  <c r="L34" i="1"/>
  <c r="M34" i="1"/>
  <c r="N34" i="1"/>
  <c r="G34" i="1"/>
  <c r="H34" i="1"/>
  <c r="I34" i="1"/>
  <c r="J34" i="1"/>
  <c r="O34" i="1"/>
  <c r="P34" i="1"/>
  <c r="Q34" i="1"/>
  <c r="R34" i="1"/>
  <c r="D35" i="1"/>
  <c r="E35" i="1"/>
  <c r="F35" i="1"/>
  <c r="K35" i="1"/>
  <c r="L35" i="1"/>
  <c r="M35" i="1"/>
  <c r="N35" i="1"/>
  <c r="G35" i="1"/>
  <c r="H35" i="1"/>
  <c r="I35" i="1"/>
  <c r="J35" i="1"/>
  <c r="O35" i="1"/>
  <c r="P35" i="1"/>
  <c r="Q35" i="1"/>
  <c r="R35" i="1"/>
  <c r="D36" i="1"/>
  <c r="E36" i="1"/>
  <c r="F36" i="1"/>
  <c r="K36" i="1"/>
  <c r="L36" i="1"/>
  <c r="M36" i="1"/>
  <c r="N36" i="1"/>
  <c r="G36" i="1"/>
  <c r="H36" i="1"/>
  <c r="I36" i="1"/>
  <c r="J36" i="1"/>
  <c r="O36" i="1"/>
  <c r="P36" i="1"/>
  <c r="Q36" i="1"/>
  <c r="R36" i="1"/>
  <c r="D37" i="1"/>
  <c r="E37" i="1"/>
  <c r="F37" i="1"/>
  <c r="K37" i="1"/>
  <c r="L37" i="1"/>
  <c r="M37" i="1"/>
  <c r="N37" i="1"/>
  <c r="G37" i="1"/>
  <c r="H37" i="1"/>
  <c r="I37" i="1"/>
  <c r="J37" i="1"/>
  <c r="O37" i="1"/>
  <c r="P37" i="1"/>
  <c r="Q37" i="1"/>
  <c r="R37" i="1"/>
  <c r="C37" i="1"/>
  <c r="C36" i="1"/>
  <c r="C35" i="1"/>
  <c r="C34" i="1"/>
</calcChain>
</file>

<file path=xl/sharedStrings.xml><?xml version="1.0" encoding="utf-8"?>
<sst xmlns="http://schemas.openxmlformats.org/spreadsheetml/2006/main" count="3508" uniqueCount="427">
  <si>
    <t>R-Sq</t>
  </si>
  <si>
    <t>Adj R-Sq</t>
  </si>
  <si>
    <t>F Stat</t>
  </si>
  <si>
    <t>P Stat</t>
  </si>
  <si>
    <t>Val RMSE Diff</t>
  </si>
  <si>
    <t>Val MAE Diff</t>
  </si>
  <si>
    <t>Val MAPE Diff</t>
  </si>
  <si>
    <t>Train R-Sq - Test R-Sq</t>
  </si>
  <si>
    <t>Model Stats</t>
  </si>
  <si>
    <t>Val Train RMSE</t>
  </si>
  <si>
    <t>Val Train MAE</t>
  </si>
  <si>
    <t>Val Train MAPE</t>
  </si>
  <si>
    <t>Val Test RMSE</t>
  </si>
  <si>
    <t>Val Test MAE</t>
  </si>
  <si>
    <t>Val Test MAPE</t>
  </si>
  <si>
    <t>Val Test R-Sq</t>
  </si>
  <si>
    <t>Rent, 
No Inf Pts,
No Out, 
Stnd Vars,
Back Sel</t>
  </si>
  <si>
    <t>Rent, 
No Inf Pts,
No Out, 
Stnd Vars,
Step Sel</t>
  </si>
  <si>
    <t>BC Rent, 
No Inf Pts,
No Out, 
Stnd Vars,
Back Sel</t>
  </si>
  <si>
    <t>Rent, 
No Inf Pts,
No Out, 
Rent Aff Ind,
Back Sel</t>
  </si>
  <si>
    <t>Rent, 
No Inf Pts,
No Out, 
Rent Aff Ind,
Step Sel</t>
  </si>
  <si>
    <t>BC Rent, 
No Inf Pts,
No Out, 
Rent Aff Ind,
Back Sel</t>
  </si>
  <si>
    <t>BC Rent, 
No Inf Pts,
No Out, 
Rent Aff Ind,
Step Sel</t>
  </si>
  <si>
    <t>Num Coeffs Ps Over 0.05</t>
  </si>
  <si>
    <t>BC Rent, 
No Inf Pts,
No Out, 
Stnd Vars,
Step Sel</t>
  </si>
  <si>
    <t>mdfamy0</t>
  </si>
  <si>
    <t>asianp</t>
  </si>
  <si>
    <t>whitenhp</t>
  </si>
  <si>
    <t>aanhp</t>
  </si>
  <si>
    <t>hisp</t>
  </si>
  <si>
    <t>renter</t>
  </si>
  <si>
    <t>educ8</t>
  </si>
  <si>
    <t>educ160pro</t>
  </si>
  <si>
    <t>Noheat</t>
  </si>
  <si>
    <t>totcrime</t>
  </si>
  <si>
    <t>murder</t>
  </si>
  <si>
    <t>robbery</t>
  </si>
  <si>
    <t>personal</t>
  </si>
  <si>
    <t>property</t>
  </si>
  <si>
    <t>forecl</t>
  </si>
  <si>
    <t>rogers_pkFlag</t>
  </si>
  <si>
    <t>w_ridgeFlag</t>
  </si>
  <si>
    <t>edgewaterFlag</t>
  </si>
  <si>
    <t>uptownFlag</t>
  </si>
  <si>
    <t>lincoln_sqFlag</t>
  </si>
  <si>
    <t>n_centerFlag</t>
  </si>
  <si>
    <t>lakeviewFlag</t>
  </si>
  <si>
    <t>lincoln_pkFlag</t>
  </si>
  <si>
    <t>near_n_sideFlag</t>
  </si>
  <si>
    <t>edison_pkFlag</t>
  </si>
  <si>
    <t>norwood_pkFlag</t>
  </si>
  <si>
    <t>jefferson_pkFlag</t>
  </si>
  <si>
    <t>forest_glenFlag</t>
  </si>
  <si>
    <t>north_pkFlag</t>
  </si>
  <si>
    <t>albany_pkFlag</t>
  </si>
  <si>
    <t>portage_pkFlag</t>
  </si>
  <si>
    <t>irving_pkFlag</t>
  </si>
  <si>
    <t>dunningFlag</t>
  </si>
  <si>
    <t>montclareFlag</t>
  </si>
  <si>
    <t>belcraginFlag</t>
  </si>
  <si>
    <t>hermosaFlag</t>
  </si>
  <si>
    <t>avondaleFlag</t>
  </si>
  <si>
    <t>logan_sqFlag</t>
  </si>
  <si>
    <t>humboldt_pkFlag</t>
  </si>
  <si>
    <t>w_townFlag</t>
  </si>
  <si>
    <t>austinFlag</t>
  </si>
  <si>
    <t>w_garfield_pkFlag</t>
  </si>
  <si>
    <t>e_garfield_pkFlag</t>
  </si>
  <si>
    <t>near_w_sideFlag</t>
  </si>
  <si>
    <t>n_lawndaleFlag</t>
  </si>
  <si>
    <t>s_lawndaleFlag</t>
  </si>
  <si>
    <t>lower_w_sideFlag</t>
  </si>
  <si>
    <t>loopFlag</t>
  </si>
  <si>
    <t>near_s_sideFlag</t>
  </si>
  <si>
    <t>armour_sqFlag</t>
  </si>
  <si>
    <t>douglasFlag</t>
  </si>
  <si>
    <t>oaklandFlag</t>
  </si>
  <si>
    <t>fuller_pkFlag</t>
  </si>
  <si>
    <t>gd_blvdFlag</t>
  </si>
  <si>
    <t>kenwoodFlag</t>
  </si>
  <si>
    <t>wash_pkFlag</t>
  </si>
  <si>
    <t>hyde_pkFlag</t>
  </si>
  <si>
    <t>woodlawnFlag</t>
  </si>
  <si>
    <t>s_shoreFlag</t>
  </si>
  <si>
    <t>chathamFlag</t>
  </si>
  <si>
    <t>avalon_pkFlag</t>
  </si>
  <si>
    <t>s_chgoFlag</t>
  </si>
  <si>
    <t>burnsideFlag</t>
  </si>
  <si>
    <t>calumet_htsFlag</t>
  </si>
  <si>
    <t>roselandFlag</t>
  </si>
  <si>
    <t>pullmanFlag</t>
  </si>
  <si>
    <t>s_deeringFlag</t>
  </si>
  <si>
    <t>e_sideFlag</t>
  </si>
  <si>
    <t>w_pullmanFlag</t>
  </si>
  <si>
    <t>riverdaleFlag</t>
  </si>
  <si>
    <t>hegewischFlag</t>
  </si>
  <si>
    <t>garfield_ridgeFlag</t>
  </si>
  <si>
    <t>archer_htsFlag</t>
  </si>
  <si>
    <t>brighton_pkFlag</t>
  </si>
  <si>
    <t>mckinley_pkFlag</t>
  </si>
  <si>
    <t>bridgeportFlag</t>
  </si>
  <si>
    <t>new_cityFlag</t>
  </si>
  <si>
    <t>w_elsdonFlag</t>
  </si>
  <si>
    <t>gage_pkFlag</t>
  </si>
  <si>
    <t>clearingFlag</t>
  </si>
  <si>
    <t>w_lawnFlag</t>
  </si>
  <si>
    <t>chgo_lawnFlag</t>
  </si>
  <si>
    <t>w_englewoodFlag</t>
  </si>
  <si>
    <t>englewoodFlag</t>
  </si>
  <si>
    <t>grtr_grnd_crsngFlag</t>
  </si>
  <si>
    <t>ashburnFlag</t>
  </si>
  <si>
    <t>ashburn_greshFlag</t>
  </si>
  <si>
    <t>beverlyFlag</t>
  </si>
  <si>
    <t>wash_htsFlag</t>
  </si>
  <si>
    <t>mt_greenwoodFlag</t>
  </si>
  <si>
    <t>morgan_pkFlag</t>
  </si>
  <si>
    <t>VIF Values</t>
  </si>
  <si>
    <t>Estimate</t>
  </si>
  <si>
    <t>Pr(&gt;|t|)</t>
  </si>
  <si>
    <t>(Intercept)</t>
  </si>
  <si>
    <t>***</t>
  </si>
  <si>
    <t>*</t>
  </si>
  <si>
    <t>**</t>
  </si>
  <si>
    <t>Std. Error</t>
  </si>
  <si>
    <t>t value</t>
  </si>
  <si>
    <t>lowRentFlag</t>
  </si>
  <si>
    <t>highRentFlag</t>
  </si>
  <si>
    <t>rentAffNdx</t>
  </si>
  <si>
    <t>nonWhitenhp</t>
  </si>
  <si>
    <t>nonAanhp</t>
  </si>
  <si>
    <t>Rent</t>
  </si>
  <si>
    <t>bcRent</t>
  </si>
  <si>
    <t>Rent, No Inf Pts, No Out, Orig Vars, Back Sel</t>
  </si>
  <si>
    <t>Rent, No Inf Pts, No Out, Orig Vars, Step Sel</t>
  </si>
  <si>
    <t>BC Rent, No Inf Pts, No Out, Orig Vars, Back Sel</t>
  </si>
  <si>
    <t>BC Rent, No Inf Pts, No Out, Orig Vars, Step Sel</t>
  </si>
  <si>
    <t>Rent, No Inf Pts, No Out, Rent Aff Ind, Back Sel</t>
  </si>
  <si>
    <t>Rent, No Inf Pts, No Out, Rent Aff Ind, Step Sel</t>
  </si>
  <si>
    <t>BC Rent, No Inf Pts, No Out, Rent Aff Ind, Back Sel</t>
  </si>
  <si>
    <t>BC Rent, No Inf Pts, No Out, Rent Aff Ind, Step Sel</t>
  </si>
  <si>
    <t>Rent Variable Plots After Influential Point And Initial ModelOutlier Removal</t>
  </si>
  <si>
    <t>Rent Variable Plots Before Any Point Removal Or Modelling</t>
  </si>
  <si>
    <t>Eliminate Max P First, Then Max VIF</t>
  </si>
  <si>
    <t>Eliminate Max VIF First, Then Max P</t>
  </si>
  <si>
    <t>Training and Testing Data Set Modelling</t>
  </si>
  <si>
    <t>All Data Set Modelling</t>
  </si>
  <si>
    <t>&lt; 2E -16</t>
  </si>
  <si>
    <t>&lt; 2 E -16</t>
  </si>
  <si>
    <t>CV Test RMSE</t>
  </si>
  <si>
    <t>CV Test MAE</t>
  </si>
  <si>
    <t>CV Test MAPE</t>
  </si>
  <si>
    <t>CV Test R-Sq</t>
  </si>
  <si>
    <t>CV RMSE Diff</t>
  </si>
  <si>
    <t>CV MAE Diff</t>
  </si>
  <si>
    <t>CV MAPE Diff</t>
  </si>
  <si>
    <t>Model R-Sq - CV R-Sq</t>
  </si>
  <si>
    <t>Standard Coefficients</t>
  </si>
  <si>
    <t>Backward Selection</t>
  </si>
  <si>
    <t>Backward Sel</t>
  </si>
  <si>
    <t>Stepwise Sel</t>
  </si>
  <si>
    <t>Box Cox Backward Sel</t>
  </si>
  <si>
    <t>Box Cox Stepwise Sel</t>
  </si>
  <si>
    <t>Stepwise Selection</t>
  </si>
  <si>
    <t>Box Cox Backward Selection</t>
  </si>
  <si>
    <t>Box Cox Stepwise Selection</t>
  </si>
  <si>
    <t>Predicted Value</t>
  </si>
  <si>
    <t>Pred Int UL</t>
  </si>
  <si>
    <t>Pred Int LL</t>
  </si>
  <si>
    <t>Conf Int UL</t>
  </si>
  <si>
    <t>Conf Int LL</t>
  </si>
  <si>
    <t>Actual Value</t>
  </si>
  <si>
    <t>Actual - Pred</t>
  </si>
  <si>
    <t>Box Cox Stepwise Sel
All Data Model</t>
  </si>
  <si>
    <t>Backward Sel
All Data Model</t>
  </si>
  <si>
    <t>Stepwise Sel
All Data Model</t>
  </si>
  <si>
    <t>Box Cox Backward Sel
All Data Model</t>
  </si>
  <si>
    <t>Model Variables</t>
  </si>
  <si>
    <t>Box Cox of Rent Variable Plots After Influential Point And Initial ModelOutlier Removal - Standard Variables</t>
  </si>
  <si>
    <t>Box Cox of Rent Variable Plots After Influential Point And Initial ModelOutlier Removal - With Rent Aff Index</t>
  </si>
  <si>
    <t>BC Rent, 
No Inf Pts,
No Out, 
Stnd Vars,
Back Sel,
Max VIF First</t>
  </si>
  <si>
    <t>Coeff Variables</t>
  </si>
  <si>
    <t>BC Rent, No Inf Pts, No Out, Stnd Vars, Back Sel, Max VIF First Residual Plots</t>
  </si>
  <si>
    <t>BC Rent, 
No Inf Pts,
No Out, 
Stnd Vars,
Back Sel,
Max P Val First</t>
  </si>
  <si>
    <t>Diff % of Actual</t>
  </si>
  <si>
    <t>BC Rent, No Inf Pts, No Out, Stnd Vars, Back Sel, Max P Value First Residual Plots</t>
  </si>
  <si>
    <t>BC(Initial Y)</t>
  </si>
  <si>
    <t>BC(Final Y)</t>
  </si>
  <si>
    <t>BC Lambda</t>
  </si>
  <si>
    <t>Unit Increment Value</t>
  </si>
  <si>
    <t>Final Model - BC of Rent, No Inf Pts, No Outliers After Initial Model, Original (Standard Variables), Backward Selection, Max P Values Eliminated First (Then Max VIF)</t>
  </si>
  <si>
    <t>Initial Value
(Mean for Non-Dummy,
0 for Dummy)</t>
  </si>
  <si>
    <t>Second Model Choice - BC of Rent, No Inf Pts, No Outliers After Initial Model, Original (Standard Variables), Backward Selection, Max VIF Eliminated First (Then Max P Values)</t>
  </si>
  <si>
    <t>Note: This model has the forecl variable divided by 100.  It was realized that this was not given as a proportion after the final modelling stage.  This data was modelled again with forecl/100.  The only change was the coeff estimate was 1.15E2, not 1.15.  Everything else is the same (residual plots, standardized coeffs, VIF values, etc are all the same).</t>
  </si>
  <si>
    <t>Rent Change (In Dollars) Per Unit Increase of Coeff Variable</t>
  </si>
  <si>
    <t>Rent Changes In Dollars Per Unit Increase of Independent Variables (Only Independent Variable of Row of Table Below Changed - All Others Held Constant)</t>
  </si>
  <si>
    <t>Initial Y
(Inverted BC Result)</t>
  </si>
  <si>
    <t>Final Y
Inverted BC Result)</t>
  </si>
  <si>
    <t>Highlighting Legend</t>
  </si>
  <si>
    <t>= Model P Value Significance &lt;= 0.001</t>
  </si>
  <si>
    <t>= Model P Value Significance &lt;= 0.01</t>
  </si>
  <si>
    <t>= Model P Value Significance &lt;= 0.05</t>
  </si>
  <si>
    <t>canam77</t>
  </si>
  <si>
    <t>Num Pts</t>
  </si>
  <si>
    <t>Mean</t>
  </si>
  <si>
    <t>Std Dev</t>
  </si>
  <si>
    <t>ALBANY-PK</t>
  </si>
  <si>
    <t>ARCHER-HTS</t>
  </si>
  <si>
    <t>ARMOUR-SQ</t>
  </si>
  <si>
    <t>ASHBURN</t>
  </si>
  <si>
    <t>ASHBURN-GRESH</t>
  </si>
  <si>
    <t>AUSTIN</t>
  </si>
  <si>
    <t>AVALON-PK</t>
  </si>
  <si>
    <t>AVONDALE</t>
  </si>
  <si>
    <t>BELCRAGIN</t>
  </si>
  <si>
    <t>BEVERLY</t>
  </si>
  <si>
    <t>BRIDGEPORT</t>
  </si>
  <si>
    <t>BRIGHTON-PK</t>
  </si>
  <si>
    <t>BURNSIDE</t>
  </si>
  <si>
    <t>CALUMET-HTS</t>
  </si>
  <si>
    <t>CHATHAM</t>
  </si>
  <si>
    <t>CHGO-LAWN</t>
  </si>
  <si>
    <t>CLEARING</t>
  </si>
  <si>
    <t>DOUGLAS</t>
  </si>
  <si>
    <t>DUNNING</t>
  </si>
  <si>
    <t>EDGEWATER</t>
  </si>
  <si>
    <t>EDISON-PK</t>
  </si>
  <si>
    <t>E-GARFIELD-PK</t>
  </si>
  <si>
    <t>ENGLEWOOD</t>
  </si>
  <si>
    <t>E-SIDE</t>
  </si>
  <si>
    <t>FOREST-GLEN</t>
  </si>
  <si>
    <t>FULLER-PK</t>
  </si>
  <si>
    <t>GAGE-PK</t>
  </si>
  <si>
    <t>GARFIELD-RIDGE</t>
  </si>
  <si>
    <t>GD-BLVD</t>
  </si>
  <si>
    <t>GRTR-GRND-CRSNG</t>
  </si>
  <si>
    <t>HEGEWISCH</t>
  </si>
  <si>
    <t>HERMOSA</t>
  </si>
  <si>
    <t>HUMBOLDT-PK</t>
  </si>
  <si>
    <t>HYDE-PK</t>
  </si>
  <si>
    <t>IRVING-PK</t>
  </si>
  <si>
    <t>JEFFERSON-PK</t>
  </si>
  <si>
    <t>KENWOOD</t>
  </si>
  <si>
    <t>LAKEVIEW</t>
  </si>
  <si>
    <t>LINCOLN-PK</t>
  </si>
  <si>
    <t>LOGAN-SQ</t>
  </si>
  <si>
    <t>LOOP</t>
  </si>
  <si>
    <t>LOWER-W-SIDE</t>
  </si>
  <si>
    <t>MCKINLEY-PK</t>
  </si>
  <si>
    <t>MONTCLARE</t>
  </si>
  <si>
    <t>MORGAN-PK</t>
  </si>
  <si>
    <t>MT-GREENWOOD</t>
  </si>
  <si>
    <t>N-CENTER</t>
  </si>
  <si>
    <t>NEAR-N-SIDE</t>
  </si>
  <si>
    <t>NEAR-S-SIDE</t>
  </si>
  <si>
    <t>NEAR-W-SIDE</t>
  </si>
  <si>
    <t>NEW-CITY</t>
  </si>
  <si>
    <t>N-LAWNDALE</t>
  </si>
  <si>
    <t>NORTH-PK</t>
  </si>
  <si>
    <t>NORWOOD-PK</t>
  </si>
  <si>
    <t>OAKLAND</t>
  </si>
  <si>
    <t>O'HARE</t>
  </si>
  <si>
    <t>PORTAGE-PK</t>
  </si>
  <si>
    <t>PULLMAN</t>
  </si>
  <si>
    <t>RIVERDALE</t>
  </si>
  <si>
    <t>ROGERS-PK</t>
  </si>
  <si>
    <t>ROSELAND</t>
  </si>
  <si>
    <t>S-CHGO</t>
  </si>
  <si>
    <t>S-DEERING</t>
  </si>
  <si>
    <t>S-LAWNDALE</t>
  </si>
  <si>
    <t>S-SHORE</t>
  </si>
  <si>
    <t>UPTOWN</t>
  </si>
  <si>
    <t>WASH-HTS</t>
  </si>
  <si>
    <t>WASH-PK</t>
  </si>
  <si>
    <t>W-ELSDON</t>
  </si>
  <si>
    <t>W-ENGLEWOOD</t>
  </si>
  <si>
    <t>W-GARFIELD-PK</t>
  </si>
  <si>
    <t>W-LAWN</t>
  </si>
  <si>
    <t>WOODLAWN</t>
  </si>
  <si>
    <t>W-PULLMAN</t>
  </si>
  <si>
    <t>W-RIDGE</t>
  </si>
  <si>
    <t>W-TOWN</t>
  </si>
  <si>
    <t>TractID</t>
  </si>
  <si>
    <t>Influential Points Removed (Deleted Studentized Residuals Over 3 Or Under -3 And Hat Values Over 0.5)</t>
  </si>
  <si>
    <t>Extreme Outliers Removed (Standardized Residuals Over 5 or Under -5)</t>
  </si>
  <si>
    <t>Length:813</t>
  </si>
  <si>
    <t>Min.   : 10100</t>
  </si>
  <si>
    <t>Min.   :  5000</t>
  </si>
  <si>
    <t>Min.   :  99.0</t>
  </si>
  <si>
    <t>Min.   :0.00000</t>
  </si>
  <si>
    <t>Min.   :0.0000</t>
  </si>
  <si>
    <t>Class :character</t>
  </si>
  <si>
    <t>1st Qu.:190500</t>
  </si>
  <si>
    <t>1st Qu.: 29538</t>
  </si>
  <si>
    <t>1st Qu.: 519.0</t>
  </si>
  <si>
    <t>1st Qu.:0.00080</t>
  </si>
  <si>
    <t>1st Qu.:0.0097</t>
  </si>
  <si>
    <t>1st Qu.:0.0247</t>
  </si>
  <si>
    <t>1st Qu.:0.0134</t>
  </si>
  <si>
    <t>Mode  :character</t>
  </si>
  <si>
    <t>Median :291200</t>
  </si>
  <si>
    <t>Median : 40833</t>
  </si>
  <si>
    <t>Median : 596.0</t>
  </si>
  <si>
    <t>Median :0.01150</t>
  </si>
  <si>
    <t>Median :0.1608</t>
  </si>
  <si>
    <t>Median :0.1758</t>
  </si>
  <si>
    <t>Median :0.0799</t>
  </si>
  <si>
    <t>Mean   :343770</t>
  </si>
  <si>
    <t>Mean   : 46345</t>
  </si>
  <si>
    <t>Mean   : 616.4</t>
  </si>
  <si>
    <t>Mean   :0.04312</t>
  </si>
  <si>
    <t>Mean   :0.2957</t>
  </si>
  <si>
    <t>Mean   :0.4286</t>
  </si>
  <si>
    <t>Mean   :0.2308</t>
  </si>
  <si>
    <t>3rd Qu.:530300</t>
  </si>
  <si>
    <t>3rd Qu.: 54785</t>
  </si>
  <si>
    <t>3rd Qu.: 688.0</t>
  </si>
  <si>
    <t>3rd Qu.:0.04660</t>
  </si>
  <si>
    <t>3rd Qu.:0.5725</t>
  </si>
  <si>
    <t>3rd Qu.:0.9679</t>
  </si>
  <si>
    <t>3rd Qu.:0.3862</t>
  </si>
  <si>
    <t>Max.   :760800</t>
  </si>
  <si>
    <t>Max.   :200001</t>
  </si>
  <si>
    <t>Max.   :2001.0</t>
  </si>
  <si>
    <t>Max.   :0.86450</t>
  </si>
  <si>
    <t>Max.   :0.9660</t>
  </si>
  <si>
    <t>Max.   :1.0000</t>
  </si>
  <si>
    <t>Max.   :0.9935</t>
  </si>
  <si>
    <t>Min.   :0.0291</t>
  </si>
  <si>
    <t>Min.   :0.01210</t>
  </si>
  <si>
    <t>Min.   :0.0000000</t>
  </si>
  <si>
    <t>Min.   :0.000000</t>
  </si>
  <si>
    <t>1st Qu.:0.4311</t>
  </si>
  <si>
    <t>1st Qu.:0.0556</t>
  </si>
  <si>
    <t>1st Qu.:0.0697</t>
  </si>
  <si>
    <t>1st Qu.:0.00490</t>
  </si>
  <si>
    <t>1st Qu.:0.04630</t>
  </si>
  <si>
    <t>1st Qu.:0.0000000</t>
  </si>
  <si>
    <t>1st Qu.:0.003100</t>
  </si>
  <si>
    <t>Median :0.6174</t>
  </si>
  <si>
    <t>Median :0.0973</t>
  </si>
  <si>
    <t>Median :0.1387</t>
  </si>
  <si>
    <t>Median :0.01520</t>
  </si>
  <si>
    <t>Median :0.07150</t>
  </si>
  <si>
    <t>Median :0.0000000</t>
  </si>
  <si>
    <t>Median :0.006300</t>
  </si>
  <si>
    <t>Mean   :0.5761</t>
  </si>
  <si>
    <t>Mean   :0.1293</t>
  </si>
  <si>
    <t>Mean   :0.2313</t>
  </si>
  <si>
    <t>Mean   :0.03538</t>
  </si>
  <si>
    <t>Mean   :0.09524</t>
  </si>
  <si>
    <t>Mean   :0.0002584</t>
  </si>
  <si>
    <t>Mean   :0.009019</t>
  </si>
  <si>
    <t>3rd Qu.:0.7250</t>
  </si>
  <si>
    <t>3rd Qu.:0.1671</t>
  </si>
  <si>
    <t>3rd Qu.:0.3348</t>
  </si>
  <si>
    <t>3rd Qu.:0.03820</t>
  </si>
  <si>
    <t>3rd Qu.:0.10840</t>
  </si>
  <si>
    <t>3rd Qu.:0.0003000</t>
  </si>
  <si>
    <t>3rd Qu.:0.011400</t>
  </si>
  <si>
    <t>Max.   :0.5808</t>
  </si>
  <si>
    <t>Max.   :0.8893</t>
  </si>
  <si>
    <t>Max.   :0.41530</t>
  </si>
  <si>
    <t>Max.   :0.82240</t>
  </si>
  <si>
    <t>Max.   :0.0182000</t>
  </si>
  <si>
    <t>Max.   :0.104500</t>
  </si>
  <si>
    <t>Min.   :0.00760</t>
  </si>
  <si>
    <t>1st Qu.:0.00730</t>
  </si>
  <si>
    <t>1st Qu.:0.03650</t>
  </si>
  <si>
    <t>1st Qu.:0.002066</t>
  </si>
  <si>
    <t>Median :0.01530</t>
  </si>
  <si>
    <t>Median :0.05100</t>
  </si>
  <si>
    <t>Median :0.006042</t>
  </si>
  <si>
    <t>Mean   :0.02223</t>
  </si>
  <si>
    <t>Mean   :0.07302</t>
  </si>
  <si>
    <t>Mean   :0.009616</t>
  </si>
  <si>
    <t>3rd Qu.:0.03080</t>
  </si>
  <si>
    <t>3rd Qu.:0.07500</t>
  </si>
  <si>
    <t>3rd Qu.:0.014184</t>
  </si>
  <si>
    <t>Max.   :0.24630</t>
  </si>
  <si>
    <t>Max.   :0.74770</t>
  </si>
  <si>
    <t>Max.   :0.132353</t>
  </si>
  <si>
    <t>vars</t>
  </si>
  <si>
    <t>n</t>
  </si>
  <si>
    <t>mean</t>
  </si>
  <si>
    <t>sd</t>
  </si>
  <si>
    <t>median</t>
  </si>
  <si>
    <t>trimmed</t>
  </si>
  <si>
    <t>mad</t>
  </si>
  <si>
    <t>min</t>
  </si>
  <si>
    <t>max</t>
  </si>
  <si>
    <t>range</t>
  </si>
  <si>
    <t>skew</t>
  </si>
  <si>
    <t>kurtosis</t>
  </si>
  <si>
    <t>se</t>
  </si>
  <si>
    <t>canam77*</t>
  </si>
  <si>
    <t>NaN</t>
  </si>
  <si>
    <t>NA</t>
  </si>
  <si>
    <t>Inf</t>
  </si>
  <si>
    <t>Min.   : 27.1</t>
  </si>
  <si>
    <t>1st Qu.: 79.7</t>
  </si>
  <si>
    <t>Median : 87.1</t>
  </si>
  <si>
    <t>Mean   : 88.0</t>
  </si>
  <si>
    <t>3rd Qu.: 95.4</t>
  </si>
  <si>
    <t>Max.   :153.6</t>
  </si>
  <si>
    <t>-Inf</t>
  </si>
  <si>
    <t>Descriptive Statistics Summary</t>
  </si>
  <si>
    <t>Descriptive Statistics Describe Function Summary</t>
  </si>
  <si>
    <t>Final Model Residuals Versus Independent Variables</t>
  </si>
  <si>
    <t>Model RMSE</t>
  </si>
  <si>
    <t>Model MAE</t>
  </si>
  <si>
    <t>Model MAPE</t>
  </si>
  <si>
    <t xml:space="preserve">
All Data Model</t>
  </si>
  <si>
    <t>Income Multicollinearity Correlations</t>
  </si>
  <si>
    <t>Total Crime Multicollinearity Correlations</t>
  </si>
  <si>
    <t>Robbery Multicollinearity Correlations</t>
  </si>
  <si>
    <t>White Proportion Multicollinearity Correlations</t>
  </si>
  <si>
    <t>Hispanic Proportion Multicollinearity Correlations</t>
  </si>
  <si>
    <t>African Amerian Proportion Multicollinearity Correlations</t>
  </si>
  <si>
    <t>= Value greater than or equal to overall variable 3rd quartile</t>
  </si>
  <si>
    <t>= Value less than or equal to overall variable 1st quartile</t>
  </si>
  <si>
    <t>Rent Versus Independent Variable Scatterplots (Not Dummy Variables)</t>
  </si>
  <si>
    <t>Independent Variable Multicollinearity Plots</t>
  </si>
  <si>
    <t>Num
Pts</t>
  </si>
  <si>
    <t>Neighborhood Model Descriptive Statistics</t>
  </si>
  <si>
    <t>Box Cox of Rent</t>
  </si>
  <si>
    <t>Correlation of Rent and Box Cox of Rent to Independent Variables (Only &gt; 0.1 Shown)</t>
  </si>
  <si>
    <t>Independent Variable Multicollinearity Summary (Only &gt; -.6 Shown)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</si>
</sst>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&quot;$&quot;#,##0.00"/>
    <numFmt numFmtId="165" formatCode="0.000000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0"/>
      <color rgb="FF000000"/>
      <name val="Calibri"/>
      <family val="2"/>
      <scheme val="minor"/>
    </font>
    <font>
      <b/>
      <sz val="10"/>
      <color rgb="FF0000FF"/>
      <name val="Calibri"/>
      <family val="2"/>
      <scheme val="minor"/>
    </font>
    <font>
      <sz val="1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59996337778862885"/>
        <bgColor indexed="64"/>
      </patternFill>
    </fill>
    <fill>
      <patternFill patternType="solid">
        <fgColor rgb="FFDA8FFF"/>
        <bgColor indexed="64"/>
      </patternFill>
    </fill>
  </fills>
  <borders count="66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47">
    <xf numFmtId="0" fontId="0" fillId="0" borderId="0" xfId="0"/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11" fontId="0" fillId="0" borderId="8" xfId="0" applyNumberFormat="1" applyBorder="1" applyAlignment="1">
      <alignment horizontal="center"/>
    </xf>
    <xf numFmtId="11" fontId="0" fillId="0" borderId="9" xfId="0" applyNumberFormat="1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2" xfId="0" applyBorder="1" applyAlignment="1">
      <alignment horizontal="center"/>
    </xf>
    <xf numFmtId="0" fontId="1" fillId="0" borderId="2" xfId="0" applyFont="1" applyBorder="1" applyAlignment="1">
      <alignment horizontal="center" wrapText="1"/>
    </xf>
    <xf numFmtId="1" fontId="0" fillId="0" borderId="7" xfId="0" applyNumberFormat="1" applyBorder="1" applyAlignment="1">
      <alignment horizontal="center"/>
    </xf>
    <xf numFmtId="1" fontId="0" fillId="0" borderId="0" xfId="0" applyNumberFormat="1" applyAlignment="1">
      <alignment horizontal="center"/>
    </xf>
    <xf numFmtId="0" fontId="1" fillId="0" borderId="3" xfId="0" applyFont="1" applyBorder="1" applyAlignment="1">
      <alignment horizontal="center" wrapText="1"/>
    </xf>
    <xf numFmtId="11" fontId="0" fillId="0" borderId="11" xfId="0" applyNumberFormat="1" applyBorder="1" applyAlignment="1">
      <alignment horizontal="center"/>
    </xf>
    <xf numFmtId="11" fontId="0" fillId="0" borderId="12" xfId="0" applyNumberFormat="1" applyBorder="1" applyAlignment="1">
      <alignment horizontal="center"/>
    </xf>
    <xf numFmtId="0" fontId="1" fillId="0" borderId="1" xfId="0" applyFont="1" applyBorder="1" applyAlignment="1">
      <alignment horizontal="center" wrapText="1"/>
    </xf>
    <xf numFmtId="0" fontId="2" fillId="0" borderId="22" xfId="0" applyFont="1" applyBorder="1" applyAlignment="1">
      <alignment horizontal="center" vertical="center"/>
    </xf>
    <xf numFmtId="0" fontId="0" fillId="0" borderId="17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11" fontId="0" fillId="0" borderId="5" xfId="0" applyNumberFormat="1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2" fillId="0" borderId="20" xfId="0" applyFont="1" applyBorder="1" applyAlignment="1">
      <alignment horizontal="center" vertical="center"/>
    </xf>
    <xf numFmtId="0" fontId="0" fillId="0" borderId="18" xfId="0" applyFont="1" applyBorder="1" applyAlignment="1">
      <alignment horizontal="center"/>
    </xf>
    <xf numFmtId="0" fontId="0" fillId="0" borderId="8" xfId="0" applyFont="1" applyBorder="1" applyAlignment="1">
      <alignment horizontal="center"/>
    </xf>
    <xf numFmtId="11" fontId="0" fillId="0" borderId="8" xfId="0" applyNumberFormat="1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2" fillId="2" borderId="20" xfId="0" applyFont="1" applyFill="1" applyBorder="1" applyAlignment="1">
      <alignment horizontal="center" vertical="center"/>
    </xf>
    <xf numFmtId="0" fontId="2" fillId="2" borderId="21" xfId="0" applyFont="1" applyFill="1" applyBorder="1" applyAlignment="1">
      <alignment horizontal="center" vertical="center"/>
    </xf>
    <xf numFmtId="0" fontId="0" fillId="0" borderId="1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12" xfId="0" applyFont="1" applyBorder="1" applyAlignment="1">
      <alignment horizontal="center"/>
    </xf>
    <xf numFmtId="0" fontId="2" fillId="2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center" vertical="top" wrapText="1"/>
    </xf>
    <xf numFmtId="0" fontId="3" fillId="2" borderId="0" xfId="0" applyFont="1" applyFill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24" xfId="0" applyFont="1" applyBorder="1" applyAlignment="1">
      <alignment horizontal="center"/>
    </xf>
    <xf numFmtId="0" fontId="1" fillId="0" borderId="20" xfId="0" applyFont="1" applyBorder="1" applyAlignment="1">
      <alignment horizontal="center"/>
    </xf>
    <xf numFmtId="0" fontId="1" fillId="0" borderId="21" xfId="0" applyFont="1" applyBorder="1" applyAlignment="1">
      <alignment horizontal="center"/>
    </xf>
    <xf numFmtId="1" fontId="1" fillId="0" borderId="20" xfId="0" applyNumberFormat="1" applyFont="1" applyBorder="1" applyAlignment="1">
      <alignment horizontal="center"/>
    </xf>
    <xf numFmtId="11" fontId="0" fillId="0" borderId="7" xfId="0" applyNumberFormat="1" applyBorder="1" applyAlignment="1">
      <alignment horizontal="center"/>
    </xf>
    <xf numFmtId="0" fontId="1" fillId="0" borderId="23" xfId="0" applyFont="1" applyBorder="1" applyAlignment="1">
      <alignment horizontal="center"/>
    </xf>
    <xf numFmtId="0" fontId="2" fillId="0" borderId="24" xfId="0" applyFont="1" applyBorder="1" applyAlignment="1">
      <alignment horizontal="center" vertical="center"/>
    </xf>
    <xf numFmtId="0" fontId="0" fillId="0" borderId="13" xfId="0" applyFont="1" applyBorder="1" applyAlignment="1">
      <alignment horizontal="center"/>
    </xf>
    <xf numFmtId="0" fontId="2" fillId="0" borderId="25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0" fillId="0" borderId="14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27" xfId="0" applyBorder="1" applyAlignment="1">
      <alignment horizontal="center"/>
    </xf>
    <xf numFmtId="11" fontId="0" fillId="0" borderId="5" xfId="0" applyNumberFormat="1" applyBorder="1" applyAlignment="1">
      <alignment horizontal="center"/>
    </xf>
    <xf numFmtId="0" fontId="0" fillId="0" borderId="0" xfId="0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0" xfId="0" applyBorder="1" applyAlignment="1">
      <alignment horizontal="center"/>
    </xf>
    <xf numFmtId="0" fontId="1" fillId="0" borderId="0" xfId="0" applyFont="1" applyBorder="1" applyAlignment="1">
      <alignment horizontal="center" vertical="center" textRotation="90"/>
    </xf>
    <xf numFmtId="0" fontId="1" fillId="0" borderId="0" xfId="0" applyFont="1" applyBorder="1" applyAlignment="1">
      <alignment horizontal="center"/>
    </xf>
    <xf numFmtId="1" fontId="0" fillId="0" borderId="4" xfId="0" applyNumberFormat="1" applyBorder="1" applyAlignment="1">
      <alignment horizontal="center"/>
    </xf>
    <xf numFmtId="1" fontId="0" fillId="0" borderId="5" xfId="0" applyNumberFormat="1" applyBorder="1" applyAlignment="1">
      <alignment horizontal="center"/>
    </xf>
    <xf numFmtId="1" fontId="0" fillId="0" borderId="6" xfId="0" applyNumberFormat="1" applyBorder="1" applyAlignment="1">
      <alignment horizontal="center"/>
    </xf>
    <xf numFmtId="0" fontId="1" fillId="0" borderId="0" xfId="0" applyFont="1" applyAlignment="1">
      <alignment horizontal="center" vertical="center" textRotation="90" wrapText="1"/>
    </xf>
    <xf numFmtId="0" fontId="1" fillId="0" borderId="0" xfId="0" applyFont="1" applyAlignment="1">
      <alignment horizontal="center" vertical="center" textRotation="90"/>
    </xf>
    <xf numFmtId="164" fontId="0" fillId="0" borderId="0" xfId="0" applyNumberFormat="1" applyAlignment="1">
      <alignment horizontal="center"/>
    </xf>
    <xf numFmtId="164" fontId="0" fillId="0" borderId="8" xfId="0" applyNumberFormat="1" applyBorder="1" applyAlignment="1">
      <alignment horizontal="center"/>
    </xf>
    <xf numFmtId="164" fontId="0" fillId="0" borderId="9" xfId="0" applyNumberFormat="1" applyBorder="1" applyAlignment="1">
      <alignment horizontal="center"/>
    </xf>
    <xf numFmtId="164" fontId="0" fillId="0" borderId="11" xfId="0" applyNumberFormat="1" applyBorder="1" applyAlignment="1">
      <alignment horizontal="center"/>
    </xf>
    <xf numFmtId="164" fontId="0" fillId="0" borderId="12" xfId="0" applyNumberFormat="1" applyBorder="1" applyAlignment="1">
      <alignment horizontal="center"/>
    </xf>
    <xf numFmtId="164" fontId="0" fillId="0" borderId="5" xfId="0" applyNumberFormat="1" applyBorder="1" applyAlignment="1">
      <alignment horizontal="center"/>
    </xf>
    <xf numFmtId="164" fontId="0" fillId="0" borderId="6" xfId="0" applyNumberFormat="1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19" xfId="0" applyBorder="1" applyAlignment="1">
      <alignment horizontal="center"/>
    </xf>
    <xf numFmtId="164" fontId="0" fillId="0" borderId="17" xfId="0" applyNumberFormat="1" applyBorder="1" applyAlignment="1">
      <alignment horizontal="center"/>
    </xf>
    <xf numFmtId="164" fontId="0" fillId="0" borderId="18" xfId="0" applyNumberFormat="1" applyBorder="1" applyAlignment="1">
      <alignment horizontal="center"/>
    </xf>
    <xf numFmtId="164" fontId="0" fillId="0" borderId="19" xfId="0" applyNumberFormat="1" applyBorder="1" applyAlignment="1">
      <alignment horizontal="center"/>
    </xf>
    <xf numFmtId="0" fontId="0" fillId="0" borderId="14" xfId="0" applyFont="1" applyBorder="1" applyAlignment="1">
      <alignment horizontal="center"/>
    </xf>
    <xf numFmtId="11" fontId="0" fillId="0" borderId="15" xfId="0" applyNumberFormat="1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4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10" xfId="0" applyFont="1" applyBorder="1" applyAlignment="1">
      <alignment horizontal="center"/>
    </xf>
    <xf numFmtId="11" fontId="0" fillId="0" borderId="15" xfId="0" applyNumberFormat="1" applyBorder="1" applyAlignment="1">
      <alignment horizontal="center"/>
    </xf>
    <xf numFmtId="0" fontId="1" fillId="0" borderId="31" xfId="0" applyFont="1" applyBorder="1" applyAlignment="1">
      <alignment horizontal="center" wrapText="1"/>
    </xf>
    <xf numFmtId="0" fontId="1" fillId="0" borderId="32" xfId="0" applyFont="1" applyBorder="1" applyAlignment="1">
      <alignment horizontal="center" wrapText="1"/>
    </xf>
    <xf numFmtId="0" fontId="1" fillId="0" borderId="1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0" fillId="0" borderId="42" xfId="0" applyBorder="1" applyAlignment="1">
      <alignment horizontal="center"/>
    </xf>
    <xf numFmtId="0" fontId="1" fillId="0" borderId="33" xfId="0" applyFont="1" applyBorder="1" applyAlignment="1">
      <alignment horizontal="center" wrapText="1"/>
    </xf>
    <xf numFmtId="0" fontId="0" fillId="4" borderId="14" xfId="0" applyFill="1" applyBorder="1" applyAlignment="1">
      <alignment horizontal="center"/>
    </xf>
    <xf numFmtId="0" fontId="0" fillId="4" borderId="15" xfId="0" applyFill="1" applyBorder="1" applyAlignment="1">
      <alignment horizontal="center"/>
    </xf>
    <xf numFmtId="0" fontId="0" fillId="4" borderId="16" xfId="0" applyFill="1" applyBorder="1" applyAlignment="1">
      <alignment horizontal="center"/>
    </xf>
    <xf numFmtId="0" fontId="0" fillId="4" borderId="7" xfId="0" applyFill="1" applyBorder="1" applyAlignment="1">
      <alignment horizontal="center"/>
    </xf>
    <xf numFmtId="0" fontId="0" fillId="4" borderId="8" xfId="0" applyFill="1" applyBorder="1" applyAlignment="1">
      <alignment horizontal="center"/>
    </xf>
    <xf numFmtId="0" fontId="0" fillId="4" borderId="9" xfId="0" applyFill="1" applyBorder="1" applyAlignment="1">
      <alignment horizontal="center"/>
    </xf>
    <xf numFmtId="0" fontId="0" fillId="3" borderId="7" xfId="0" applyFill="1" applyBorder="1" applyAlignment="1">
      <alignment horizontal="center"/>
    </xf>
    <xf numFmtId="0" fontId="0" fillId="3" borderId="8" xfId="0" applyFill="1" applyBorder="1" applyAlignment="1">
      <alignment horizontal="center"/>
    </xf>
    <xf numFmtId="0" fontId="0" fillId="3" borderId="9" xfId="0" applyFill="1" applyBorder="1" applyAlignment="1">
      <alignment horizontal="center"/>
    </xf>
    <xf numFmtId="0" fontId="0" fillId="5" borderId="7" xfId="0" applyFill="1" applyBorder="1" applyAlignment="1">
      <alignment horizontal="center"/>
    </xf>
    <xf numFmtId="0" fontId="0" fillId="5" borderId="15" xfId="0" applyFill="1" applyBorder="1" applyAlignment="1">
      <alignment horizontal="center"/>
    </xf>
    <xf numFmtId="0" fontId="0" fillId="5" borderId="8" xfId="0" applyFill="1" applyBorder="1" applyAlignment="1">
      <alignment horizontal="center"/>
    </xf>
    <xf numFmtId="0" fontId="0" fillId="5" borderId="9" xfId="0" applyFill="1" applyBorder="1" applyAlignment="1">
      <alignment horizontal="center"/>
    </xf>
    <xf numFmtId="0" fontId="0" fillId="5" borderId="14" xfId="0" applyFont="1" applyFill="1" applyBorder="1" applyAlignment="1">
      <alignment horizontal="center"/>
    </xf>
    <xf numFmtId="0" fontId="0" fillId="5" borderId="7" xfId="0" applyFont="1" applyFill="1" applyBorder="1" applyAlignment="1">
      <alignment horizontal="center"/>
    </xf>
    <xf numFmtId="0" fontId="0" fillId="5" borderId="8" xfId="0" applyFont="1" applyFill="1" applyBorder="1" applyAlignment="1">
      <alignment horizontal="center"/>
    </xf>
    <xf numFmtId="0" fontId="0" fillId="6" borderId="7" xfId="0" applyFill="1" applyBorder="1" applyAlignment="1">
      <alignment horizontal="center"/>
    </xf>
    <xf numFmtId="0" fontId="0" fillId="6" borderId="8" xfId="0" applyFill="1" applyBorder="1" applyAlignment="1">
      <alignment horizontal="center"/>
    </xf>
    <xf numFmtId="0" fontId="0" fillId="6" borderId="9" xfId="0" applyFill="1" applyBorder="1" applyAlignment="1">
      <alignment horizontal="center"/>
    </xf>
    <xf numFmtId="0" fontId="0" fillId="3" borderId="7" xfId="0" applyFont="1" applyFill="1" applyBorder="1" applyAlignment="1">
      <alignment horizontal="center"/>
    </xf>
    <xf numFmtId="0" fontId="0" fillId="4" borderId="7" xfId="0" applyFont="1" applyFill="1" applyBorder="1" applyAlignment="1">
      <alignment horizontal="center"/>
    </xf>
    <xf numFmtId="0" fontId="0" fillId="4" borderId="4" xfId="0" applyFont="1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6" borderId="5" xfId="0" applyFill="1" applyBorder="1" applyAlignment="1">
      <alignment horizontal="center"/>
    </xf>
    <xf numFmtId="0" fontId="0" fillId="6" borderId="6" xfId="0" applyFill="1" applyBorder="1" applyAlignment="1">
      <alignment horizontal="center"/>
    </xf>
    <xf numFmtId="0" fontId="4" fillId="4" borderId="7" xfId="0" applyFont="1" applyFill="1" applyBorder="1" applyAlignment="1">
      <alignment horizontal="center"/>
    </xf>
    <xf numFmtId="0" fontId="4" fillId="4" borderId="8" xfId="0" applyFont="1" applyFill="1" applyBorder="1" applyAlignment="1">
      <alignment horizontal="center"/>
    </xf>
    <xf numFmtId="0" fontId="4" fillId="4" borderId="9" xfId="0" applyFont="1" applyFill="1" applyBorder="1" applyAlignment="1">
      <alignment horizontal="center"/>
    </xf>
    <xf numFmtId="0" fontId="0" fillId="3" borderId="5" xfId="0" applyFill="1" applyBorder="1" applyAlignment="1">
      <alignment horizontal="center"/>
    </xf>
    <xf numFmtId="0" fontId="0" fillId="3" borderId="6" xfId="0" applyFill="1" applyBorder="1" applyAlignment="1">
      <alignment horizontal="center"/>
    </xf>
    <xf numFmtId="0" fontId="0" fillId="6" borderId="7" xfId="0" applyFont="1" applyFill="1" applyBorder="1" applyAlignment="1">
      <alignment horizontal="center"/>
    </xf>
    <xf numFmtId="0" fontId="0" fillId="7" borderId="8" xfId="0" applyFill="1" applyBorder="1" applyAlignment="1">
      <alignment horizontal="center"/>
    </xf>
    <xf numFmtId="0" fontId="0" fillId="7" borderId="9" xfId="0" applyFill="1" applyBorder="1" applyAlignment="1">
      <alignment horizontal="center"/>
    </xf>
    <xf numFmtId="0" fontId="0" fillId="3" borderId="4" xfId="0" applyFill="1" applyBorder="1" applyAlignment="1">
      <alignment horizontal="center"/>
    </xf>
    <xf numFmtId="0" fontId="0" fillId="7" borderId="7" xfId="0" applyFill="1" applyBorder="1" applyAlignment="1">
      <alignment horizontal="center"/>
    </xf>
    <xf numFmtId="0" fontId="0" fillId="0" borderId="7" xfId="0" applyFont="1" applyFill="1" applyBorder="1" applyAlignment="1">
      <alignment horizontal="center"/>
    </xf>
    <xf numFmtId="0" fontId="0" fillId="0" borderId="8" xfId="0" applyFill="1" applyBorder="1" applyAlignment="1">
      <alignment horizontal="center"/>
    </xf>
    <xf numFmtId="0" fontId="0" fillId="0" borderId="9" xfId="0" applyFill="1" applyBorder="1" applyAlignment="1">
      <alignment horizontal="center"/>
    </xf>
    <xf numFmtId="0" fontId="1" fillId="0" borderId="30" xfId="0" applyFont="1" applyBorder="1" applyAlignment="1">
      <alignment horizontal="center" wrapText="1"/>
    </xf>
    <xf numFmtId="0" fontId="0" fillId="0" borderId="38" xfId="0" applyBorder="1" applyAlignment="1">
      <alignment horizontal="center"/>
    </xf>
    <xf numFmtId="0" fontId="0" fillId="5" borderId="20" xfId="0" applyFill="1" applyBorder="1" applyAlignment="1">
      <alignment horizontal="center"/>
    </xf>
    <xf numFmtId="0" fontId="0" fillId="6" borderId="20" xfId="0" applyFill="1" applyBorder="1" applyAlignment="1">
      <alignment horizontal="center"/>
    </xf>
    <xf numFmtId="0" fontId="0" fillId="4" borderId="20" xfId="0" applyFill="1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3" borderId="24" xfId="0" applyFill="1" applyBorder="1" applyAlignment="1">
      <alignment horizontal="center"/>
    </xf>
    <xf numFmtId="0" fontId="0" fillId="7" borderId="20" xfId="0" applyFill="1" applyBorder="1" applyAlignment="1">
      <alignment horizontal="center"/>
    </xf>
    <xf numFmtId="0" fontId="0" fillId="3" borderId="20" xfId="0" applyFill="1" applyBorder="1" applyAlignment="1">
      <alignment horizontal="center"/>
    </xf>
    <xf numFmtId="0" fontId="0" fillId="0" borderId="0" xfId="0" applyBorder="1"/>
    <xf numFmtId="0" fontId="0" fillId="0" borderId="46" xfId="0" applyBorder="1" applyAlignment="1">
      <alignment horizontal="center"/>
    </xf>
    <xf numFmtId="4" fontId="0" fillId="0" borderId="6" xfId="0" applyNumberFormat="1" applyBorder="1" applyAlignment="1">
      <alignment horizontal="center"/>
    </xf>
    <xf numFmtId="0" fontId="1" fillId="0" borderId="47" xfId="0" applyFont="1" applyBorder="1" applyAlignment="1">
      <alignment horizontal="center"/>
    </xf>
    <xf numFmtId="164" fontId="0" fillId="0" borderId="48" xfId="0" applyNumberFormat="1" applyBorder="1" applyAlignment="1">
      <alignment horizontal="center"/>
    </xf>
    <xf numFmtId="164" fontId="0" fillId="0" borderId="49" xfId="0" applyNumberFormat="1" applyBorder="1" applyAlignment="1">
      <alignment horizontal="center"/>
    </xf>
    <xf numFmtId="164" fontId="0" fillId="0" borderId="50" xfId="0" applyNumberFormat="1" applyBorder="1" applyAlignment="1">
      <alignment horizontal="center"/>
    </xf>
    <xf numFmtId="4" fontId="0" fillId="0" borderId="51" xfId="0" applyNumberFormat="1" applyBorder="1" applyAlignment="1">
      <alignment horizontal="center"/>
    </xf>
    <xf numFmtId="1" fontId="1" fillId="0" borderId="52" xfId="0" applyNumberFormat="1" applyFont="1" applyBorder="1" applyAlignment="1">
      <alignment horizontal="center"/>
    </xf>
    <xf numFmtId="1" fontId="0" fillId="0" borderId="53" xfId="0" applyNumberFormat="1" applyBorder="1" applyAlignment="1">
      <alignment horizontal="center"/>
    </xf>
    <xf numFmtId="0" fontId="1" fillId="0" borderId="38" xfId="0" applyFont="1" applyBorder="1" applyAlignment="1">
      <alignment horizontal="center"/>
    </xf>
    <xf numFmtId="0" fontId="0" fillId="5" borderId="5" xfId="0" applyFill="1" applyBorder="1" applyAlignment="1">
      <alignment horizontal="center"/>
    </xf>
    <xf numFmtId="0" fontId="0" fillId="5" borderId="4" xfId="0" applyFill="1" applyBorder="1" applyAlignment="1">
      <alignment horizontal="center"/>
    </xf>
    <xf numFmtId="0" fontId="1" fillId="0" borderId="5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0" fillId="5" borderId="10" xfId="0" applyFill="1" applyBorder="1" applyAlignment="1">
      <alignment horizontal="center"/>
    </xf>
    <xf numFmtId="0" fontId="0" fillId="4" borderId="11" xfId="0" applyFill="1" applyBorder="1" applyAlignment="1">
      <alignment horizontal="center"/>
    </xf>
    <xf numFmtId="0" fontId="0" fillId="8" borderId="11" xfId="0" applyFill="1" applyBorder="1" applyAlignment="1">
      <alignment horizontal="center"/>
    </xf>
    <xf numFmtId="0" fontId="0" fillId="5" borderId="11" xfId="0" applyFill="1" applyBorder="1" applyAlignment="1">
      <alignment horizontal="center"/>
    </xf>
    <xf numFmtId="0" fontId="1" fillId="5" borderId="14" xfId="0" applyFont="1" applyFill="1" applyBorder="1" applyAlignment="1">
      <alignment horizontal="center"/>
    </xf>
    <xf numFmtId="0" fontId="1" fillId="4" borderId="15" xfId="0" applyFont="1" applyFill="1" applyBorder="1" applyAlignment="1">
      <alignment horizontal="center"/>
    </xf>
    <xf numFmtId="0" fontId="1" fillId="8" borderId="15" xfId="0" applyFont="1" applyFill="1" applyBorder="1" applyAlignment="1">
      <alignment horizontal="center"/>
    </xf>
    <xf numFmtId="0" fontId="1" fillId="5" borderId="15" xfId="0" applyFont="1" applyFill="1" applyBorder="1" applyAlignment="1">
      <alignment horizontal="center"/>
    </xf>
    <xf numFmtId="0" fontId="1" fillId="0" borderId="15" xfId="0" applyFont="1" applyBorder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3" borderId="15" xfId="0" applyFont="1" applyFill="1" applyBorder="1" applyAlignment="1">
      <alignment horizontal="center"/>
    </xf>
    <xf numFmtId="0" fontId="0" fillId="3" borderId="11" xfId="0" applyFill="1" applyBorder="1" applyAlignment="1">
      <alignment horizontal="center"/>
    </xf>
    <xf numFmtId="11" fontId="0" fillId="5" borderId="8" xfId="0" applyNumberFormat="1" applyFill="1" applyBorder="1" applyAlignment="1">
      <alignment horizontal="center"/>
    </xf>
    <xf numFmtId="11" fontId="0" fillId="5" borderId="11" xfId="0" applyNumberFormat="1" applyFill="1" applyBorder="1" applyAlignment="1">
      <alignment horizontal="center"/>
    </xf>
    <xf numFmtId="0" fontId="0" fillId="5" borderId="12" xfId="0" applyFill="1" applyBorder="1" applyAlignment="1">
      <alignment horizontal="center"/>
    </xf>
    <xf numFmtId="11" fontId="0" fillId="5" borderId="5" xfId="0" applyNumberFormat="1" applyFill="1" applyBorder="1" applyAlignment="1">
      <alignment horizontal="center"/>
    </xf>
    <xf numFmtId="0" fontId="0" fillId="5" borderId="6" xfId="0" applyFill="1" applyBorder="1" applyAlignment="1">
      <alignment horizontal="center"/>
    </xf>
    <xf numFmtId="11" fontId="0" fillId="4" borderId="8" xfId="0" applyNumberFormat="1" applyFill="1" applyBorder="1" applyAlignment="1">
      <alignment horizontal="center"/>
    </xf>
    <xf numFmtId="165" fontId="0" fillId="0" borderId="8" xfId="0" applyNumberFormat="1" applyBorder="1" applyAlignment="1">
      <alignment horizontal="center"/>
    </xf>
    <xf numFmtId="0" fontId="1" fillId="0" borderId="1" xfId="0" applyFont="1" applyBorder="1" applyAlignment="1">
      <alignment horizontal="center" vertical="center" textRotation="90" wrapText="1"/>
    </xf>
    <xf numFmtId="165" fontId="0" fillId="0" borderId="49" xfId="0" applyNumberFormat="1" applyBorder="1" applyAlignment="1">
      <alignment horizontal="center"/>
    </xf>
    <xf numFmtId="165" fontId="0" fillId="0" borderId="20" xfId="0" applyNumberFormat="1" applyBorder="1" applyAlignment="1">
      <alignment horizontal="center"/>
    </xf>
    <xf numFmtId="0" fontId="1" fillId="0" borderId="47" xfId="0" applyFont="1" applyBorder="1" applyAlignment="1">
      <alignment horizontal="center" wrapText="1"/>
    </xf>
    <xf numFmtId="0" fontId="1" fillId="0" borderId="13" xfId="0" applyFont="1" applyBorder="1" applyAlignment="1">
      <alignment horizontal="center" wrapText="1"/>
    </xf>
    <xf numFmtId="0" fontId="1" fillId="0" borderId="0" xfId="0" applyFont="1" applyAlignment="1">
      <alignment wrapText="1"/>
    </xf>
    <xf numFmtId="165" fontId="0" fillId="4" borderId="8" xfId="0" applyNumberFormat="1" applyFill="1" applyBorder="1" applyAlignment="1">
      <alignment horizontal="center"/>
    </xf>
    <xf numFmtId="165" fontId="0" fillId="4" borderId="49" xfId="0" applyNumberFormat="1" applyFill="1" applyBorder="1" applyAlignment="1">
      <alignment horizontal="center"/>
    </xf>
    <xf numFmtId="165" fontId="0" fillId="4" borderId="20" xfId="0" applyNumberFormat="1" applyFill="1" applyBorder="1" applyAlignment="1">
      <alignment horizontal="center"/>
    </xf>
    <xf numFmtId="0" fontId="0" fillId="5" borderId="48" xfId="0" applyFill="1" applyBorder="1" applyAlignment="1">
      <alignment horizontal="center"/>
    </xf>
    <xf numFmtId="0" fontId="0" fillId="5" borderId="24" xfId="0" applyFill="1" applyBorder="1" applyAlignment="1">
      <alignment horizontal="center"/>
    </xf>
    <xf numFmtId="165" fontId="0" fillId="5" borderId="8" xfId="0" applyNumberFormat="1" applyFill="1" applyBorder="1" applyAlignment="1">
      <alignment horizontal="center"/>
    </xf>
    <xf numFmtId="165" fontId="0" fillId="5" borderId="49" xfId="0" applyNumberFormat="1" applyFill="1" applyBorder="1" applyAlignment="1">
      <alignment horizontal="center"/>
    </xf>
    <xf numFmtId="165" fontId="0" fillId="5" borderId="20" xfId="0" applyNumberFormat="1" applyFill="1" applyBorder="1" applyAlignment="1">
      <alignment horizontal="center"/>
    </xf>
    <xf numFmtId="165" fontId="0" fillId="5" borderId="11" xfId="0" applyNumberFormat="1" applyFill="1" applyBorder="1" applyAlignment="1">
      <alignment horizontal="center"/>
    </xf>
    <xf numFmtId="165" fontId="0" fillId="5" borderId="50" xfId="0" applyNumberFormat="1" applyFill="1" applyBorder="1" applyAlignment="1">
      <alignment horizontal="center"/>
    </xf>
    <xf numFmtId="165" fontId="0" fillId="5" borderId="21" xfId="0" applyNumberFormat="1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6" borderId="10" xfId="0" applyFill="1" applyBorder="1" applyAlignment="1">
      <alignment horizontal="center"/>
    </xf>
    <xf numFmtId="0" fontId="1" fillId="0" borderId="56" xfId="0" applyFont="1" applyBorder="1" applyAlignment="1">
      <alignment horizontal="center"/>
    </xf>
    <xf numFmtId="0" fontId="1" fillId="0" borderId="51" xfId="0" applyFont="1" applyBorder="1" applyAlignment="1">
      <alignment horizontal="center"/>
    </xf>
    <xf numFmtId="0" fontId="1" fillId="0" borderId="57" xfId="0" applyFont="1" applyBorder="1" applyAlignment="1">
      <alignment horizontal="center"/>
    </xf>
    <xf numFmtId="0" fontId="0" fillId="0" borderId="58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59" xfId="0" applyBorder="1" applyAlignment="1">
      <alignment horizontal="center"/>
    </xf>
    <xf numFmtId="0" fontId="0" fillId="4" borderId="59" xfId="0" applyFill="1" applyBorder="1" applyAlignment="1">
      <alignment horizontal="center"/>
    </xf>
    <xf numFmtId="0" fontId="0" fillId="4" borderId="18" xfId="0" applyFill="1" applyBorder="1" applyAlignment="1">
      <alignment horizontal="center"/>
    </xf>
    <xf numFmtId="0" fontId="0" fillId="6" borderId="59" xfId="0" applyFill="1" applyBorder="1" applyAlignment="1">
      <alignment horizontal="center"/>
    </xf>
    <xf numFmtId="0" fontId="0" fillId="6" borderId="18" xfId="0" applyFill="1" applyBorder="1" applyAlignment="1">
      <alignment horizontal="center"/>
    </xf>
    <xf numFmtId="0" fontId="0" fillId="10" borderId="59" xfId="0" applyFill="1" applyBorder="1" applyAlignment="1">
      <alignment horizontal="center"/>
    </xf>
    <xf numFmtId="0" fontId="0" fillId="10" borderId="20" xfId="0" applyFill="1" applyBorder="1" applyAlignment="1">
      <alignment horizontal="center"/>
    </xf>
    <xf numFmtId="0" fontId="0" fillId="10" borderId="7" xfId="0" applyFill="1" applyBorder="1" applyAlignment="1">
      <alignment horizontal="center"/>
    </xf>
    <xf numFmtId="0" fontId="0" fillId="10" borderId="9" xfId="0" applyFill="1" applyBorder="1" applyAlignment="1">
      <alignment horizontal="center"/>
    </xf>
    <xf numFmtId="0" fontId="0" fillId="10" borderId="18" xfId="0" applyFill="1" applyBorder="1" applyAlignment="1">
      <alignment horizontal="center"/>
    </xf>
    <xf numFmtId="11" fontId="0" fillId="6" borderId="7" xfId="0" applyNumberFormat="1" applyFill="1" applyBorder="1" applyAlignment="1">
      <alignment horizontal="center"/>
    </xf>
    <xf numFmtId="11" fontId="0" fillId="6" borderId="9" xfId="0" applyNumberFormat="1" applyFill="1" applyBorder="1" applyAlignment="1">
      <alignment horizontal="center"/>
    </xf>
    <xf numFmtId="11" fontId="0" fillId="4" borderId="7" xfId="0" applyNumberFormat="1" applyFill="1" applyBorder="1" applyAlignment="1">
      <alignment horizontal="center"/>
    </xf>
    <xf numFmtId="11" fontId="0" fillId="4" borderId="9" xfId="0" applyNumberFormat="1" applyFill="1" applyBorder="1" applyAlignment="1">
      <alignment horizontal="center"/>
    </xf>
    <xf numFmtId="0" fontId="0" fillId="0" borderId="55" xfId="0" applyBorder="1" applyAlignment="1">
      <alignment horizontal="center"/>
    </xf>
    <xf numFmtId="0" fontId="0" fillId="0" borderId="5" xfId="0" quotePrefix="1" applyFont="1" applyBorder="1" applyAlignment="1">
      <alignment horizontal="left"/>
    </xf>
    <xf numFmtId="0" fontId="0" fillId="0" borderId="8" xfId="0" quotePrefix="1" applyFont="1" applyBorder="1" applyAlignment="1">
      <alignment horizontal="left"/>
    </xf>
    <xf numFmtId="0" fontId="0" fillId="0" borderId="11" xfId="0" quotePrefix="1" applyFont="1" applyBorder="1" applyAlignment="1">
      <alignment horizontal="left"/>
    </xf>
    <xf numFmtId="165" fontId="0" fillId="5" borderId="5" xfId="0" applyNumberFormat="1" applyFill="1" applyBorder="1" applyAlignment="1">
      <alignment horizontal="center"/>
    </xf>
    <xf numFmtId="0" fontId="1" fillId="0" borderId="0" xfId="0" applyFont="1" applyBorder="1" applyAlignment="1">
      <alignment horizontal="center" vertical="center" textRotation="90" wrapText="1"/>
    </xf>
    <xf numFmtId="0" fontId="1" fillId="0" borderId="22" xfId="0" applyFont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23" xfId="0" applyFont="1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0" borderId="7" xfId="0" applyFont="1" applyBorder="1" applyAlignment="1">
      <alignment horizontal="center"/>
    </xf>
    <xf numFmtId="0" fontId="1" fillId="0" borderId="10" xfId="0" applyFont="1" applyBorder="1" applyAlignment="1">
      <alignment horizontal="center"/>
    </xf>
    <xf numFmtId="0" fontId="0" fillId="0" borderId="5" xfId="0" quotePrefix="1" applyBorder="1" applyAlignment="1">
      <alignment horizontal="center"/>
    </xf>
    <xf numFmtId="164" fontId="0" fillId="0" borderId="58" xfId="0" applyNumberFormat="1" applyBorder="1" applyAlignment="1">
      <alignment horizontal="center"/>
    </xf>
    <xf numFmtId="164" fontId="0" fillId="0" borderId="59" xfId="0" applyNumberFormat="1" applyBorder="1" applyAlignment="1">
      <alignment horizontal="center"/>
    </xf>
    <xf numFmtId="164" fontId="0" fillId="0" borderId="55" xfId="0" applyNumberFormat="1" applyBorder="1" applyAlignment="1">
      <alignment horizontal="center"/>
    </xf>
    <xf numFmtId="164" fontId="0" fillId="0" borderId="61" xfId="0" applyNumberFormat="1" applyBorder="1" applyAlignment="1">
      <alignment horizontal="center"/>
    </xf>
    <xf numFmtId="164" fontId="0" fillId="0" borderId="36" xfId="0" applyNumberFormat="1" applyBorder="1" applyAlignment="1">
      <alignment horizontal="center"/>
    </xf>
    <xf numFmtId="164" fontId="0" fillId="0" borderId="62" xfId="0" applyNumberFormat="1" applyBorder="1" applyAlignment="1">
      <alignment horizontal="center"/>
    </xf>
    <xf numFmtId="164" fontId="0" fillId="0" borderId="4" xfId="0" applyNumberFormat="1" applyBorder="1" applyAlignment="1">
      <alignment horizontal="center"/>
    </xf>
    <xf numFmtId="164" fontId="0" fillId="0" borderId="7" xfId="0" applyNumberFormat="1" applyBorder="1" applyAlignment="1">
      <alignment horizontal="center"/>
    </xf>
    <xf numFmtId="164" fontId="0" fillId="0" borderId="10" xfId="0" applyNumberFormat="1" applyBorder="1" applyAlignment="1">
      <alignment horizontal="center"/>
    </xf>
    <xf numFmtId="164" fontId="0" fillId="0" borderId="24" xfId="0" applyNumberFormat="1" applyBorder="1" applyAlignment="1">
      <alignment horizontal="center"/>
    </xf>
    <xf numFmtId="164" fontId="0" fillId="0" borderId="20" xfId="0" applyNumberFormat="1" applyBorder="1" applyAlignment="1">
      <alignment horizontal="center"/>
    </xf>
    <xf numFmtId="164" fontId="0" fillId="0" borderId="21" xfId="0" applyNumberFormat="1" applyBorder="1" applyAlignment="1">
      <alignment horizontal="center"/>
    </xf>
    <xf numFmtId="0" fontId="0" fillId="0" borderId="43" xfId="0" applyBorder="1"/>
    <xf numFmtId="0" fontId="0" fillId="0" borderId="42" xfId="0" applyBorder="1"/>
    <xf numFmtId="0" fontId="2" fillId="0" borderId="21" xfId="0" applyFont="1" applyBorder="1" applyAlignment="1">
      <alignment horizontal="center" vertical="center"/>
    </xf>
    <xf numFmtId="0" fontId="2" fillId="0" borderId="38" xfId="0" applyFont="1" applyBorder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/>
    </xf>
    <xf numFmtId="0" fontId="2" fillId="0" borderId="4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0" fillId="0" borderId="63" xfId="0" applyBorder="1"/>
    <xf numFmtId="0" fontId="0" fillId="0" borderId="64" xfId="0" applyBorder="1"/>
    <xf numFmtId="0" fontId="2" fillId="0" borderId="5" xfId="0" applyFont="1" applyBorder="1" applyAlignment="1">
      <alignment horizontal="center" vertical="center"/>
    </xf>
    <xf numFmtId="0" fontId="0" fillId="0" borderId="53" xfId="0" applyBorder="1"/>
    <xf numFmtId="0" fontId="0" fillId="0" borderId="38" xfId="0" applyFont="1" applyBorder="1" applyAlignment="1">
      <alignment horizontal="center"/>
    </xf>
    <xf numFmtId="0" fontId="0" fillId="0" borderId="20" xfId="0" applyFont="1" applyBorder="1" applyAlignment="1">
      <alignment horizontal="center"/>
    </xf>
    <xf numFmtId="0" fontId="0" fillId="0" borderId="21" xfId="0" applyFont="1" applyBorder="1" applyAlignment="1">
      <alignment horizontal="center"/>
    </xf>
    <xf numFmtId="0" fontId="1" fillId="0" borderId="40" xfId="0" applyFont="1" applyBorder="1" applyAlignment="1">
      <alignment horizontal="center"/>
    </xf>
    <xf numFmtId="0" fontId="0" fillId="0" borderId="0" xfId="0" quotePrefix="1" applyAlignment="1">
      <alignment horizontal="center"/>
    </xf>
    <xf numFmtId="0" fontId="0" fillId="0" borderId="48" xfId="0" quotePrefix="1" applyFont="1" applyBorder="1" applyAlignment="1">
      <alignment horizontal="left"/>
    </xf>
    <xf numFmtId="0" fontId="0" fillId="0" borderId="49" xfId="0" quotePrefix="1" applyFont="1" applyBorder="1" applyAlignment="1">
      <alignment horizontal="left"/>
    </xf>
    <xf numFmtId="0" fontId="0" fillId="0" borderId="50" xfId="0" quotePrefix="1" applyFont="1" applyBorder="1" applyAlignment="1">
      <alignment horizontal="left"/>
    </xf>
    <xf numFmtId="0" fontId="0" fillId="11" borderId="14" xfId="0" applyFill="1" applyBorder="1" applyAlignment="1">
      <alignment horizontal="center"/>
    </xf>
    <xf numFmtId="0" fontId="0" fillId="12" borderId="7" xfId="0" applyFill="1" applyBorder="1" applyAlignment="1">
      <alignment horizontal="center"/>
    </xf>
    <xf numFmtId="0" fontId="0" fillId="4" borderId="55" xfId="0" applyFill="1" applyBorder="1" applyAlignment="1">
      <alignment horizontal="center"/>
    </xf>
    <xf numFmtId="0" fontId="0" fillId="4" borderId="21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4" borderId="12" xfId="0" applyFill="1" applyBorder="1" applyAlignment="1">
      <alignment horizontal="center"/>
    </xf>
    <xf numFmtId="0" fontId="0" fillId="4" borderId="19" xfId="0" applyFill="1" applyBorder="1" applyAlignment="1">
      <alignment horizontal="center"/>
    </xf>
    <xf numFmtId="0" fontId="1" fillId="0" borderId="43" xfId="0" applyFont="1" applyBorder="1" applyAlignment="1">
      <alignment horizontal="center" wrapText="1"/>
    </xf>
    <xf numFmtId="0" fontId="1" fillId="0" borderId="42" xfId="0" applyFont="1" applyBorder="1" applyAlignment="1">
      <alignment horizontal="center" wrapText="1"/>
    </xf>
    <xf numFmtId="0" fontId="1" fillId="0" borderId="44" xfId="0" applyFont="1" applyBorder="1" applyAlignment="1">
      <alignment horizontal="center" wrapText="1"/>
    </xf>
    <xf numFmtId="0" fontId="1" fillId="0" borderId="41" xfId="0" applyFont="1" applyBorder="1" applyAlignment="1">
      <alignment horizontal="center" wrapText="1"/>
    </xf>
    <xf numFmtId="0" fontId="1" fillId="0" borderId="34" xfId="0" applyFont="1" applyBorder="1" applyAlignment="1">
      <alignment horizontal="center" wrapText="1"/>
    </xf>
    <xf numFmtId="0" fontId="1" fillId="0" borderId="45" xfId="0" applyFont="1" applyBorder="1" applyAlignment="1">
      <alignment horizontal="center" wrapText="1"/>
    </xf>
    <xf numFmtId="0" fontId="1" fillId="0" borderId="22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1" fillId="9" borderId="43" xfId="0" applyFont="1" applyFill="1" applyBorder="1" applyAlignment="1">
      <alignment horizontal="left"/>
    </xf>
    <xf numFmtId="0" fontId="1" fillId="9" borderId="42" xfId="0" applyFont="1" applyFill="1" applyBorder="1" applyAlignment="1">
      <alignment horizontal="left"/>
    </xf>
    <xf numFmtId="0" fontId="1" fillId="9" borderId="44" xfId="0" applyFont="1" applyFill="1" applyBorder="1" applyAlignment="1">
      <alignment horizontal="left"/>
    </xf>
    <xf numFmtId="0" fontId="1" fillId="9" borderId="40" xfId="0" applyFont="1" applyFill="1" applyBorder="1" applyAlignment="1">
      <alignment horizontal="left"/>
    </xf>
    <xf numFmtId="0" fontId="1" fillId="9" borderId="0" xfId="0" applyFont="1" applyFill="1" applyBorder="1" applyAlignment="1">
      <alignment horizontal="left"/>
    </xf>
    <xf numFmtId="0" fontId="1" fillId="9" borderId="60" xfId="0" applyFont="1" applyFill="1" applyBorder="1" applyAlignment="1">
      <alignment horizontal="left"/>
    </xf>
    <xf numFmtId="0" fontId="1" fillId="6" borderId="22" xfId="0" applyFont="1" applyFill="1" applyBorder="1" applyAlignment="1">
      <alignment horizontal="center"/>
    </xf>
    <xf numFmtId="0" fontId="1" fillId="6" borderId="28" xfId="0" applyFont="1" applyFill="1" applyBorder="1" applyAlignment="1">
      <alignment horizontal="center"/>
    </xf>
    <xf numFmtId="0" fontId="1" fillId="6" borderId="29" xfId="0" applyFont="1" applyFill="1" applyBorder="1" applyAlignment="1">
      <alignment horizontal="center"/>
    </xf>
    <xf numFmtId="0" fontId="1" fillId="0" borderId="22" xfId="0" applyFont="1" applyBorder="1" applyAlignment="1">
      <alignment horizontal="center"/>
    </xf>
    <xf numFmtId="0" fontId="1" fillId="0" borderId="29" xfId="0" applyFont="1" applyBorder="1" applyAlignment="1">
      <alignment horizontal="center"/>
    </xf>
    <xf numFmtId="0" fontId="1" fillId="0" borderId="28" xfId="0" applyFont="1" applyBorder="1" applyAlignment="1">
      <alignment horizontal="center"/>
    </xf>
    <xf numFmtId="0" fontId="1" fillId="0" borderId="31" xfId="0" applyFont="1" applyBorder="1" applyAlignment="1">
      <alignment horizontal="center"/>
    </xf>
    <xf numFmtId="0" fontId="1" fillId="0" borderId="32" xfId="0" applyFont="1" applyBorder="1" applyAlignment="1">
      <alignment horizontal="center"/>
    </xf>
    <xf numFmtId="0" fontId="1" fillId="0" borderId="33" xfId="0" applyFont="1" applyBorder="1" applyAlignment="1">
      <alignment horizontal="center"/>
    </xf>
    <xf numFmtId="0" fontId="1" fillId="0" borderId="38" xfId="0" applyFont="1" applyBorder="1" applyAlignment="1">
      <alignment horizontal="center" vertical="center" textRotation="90" wrapText="1"/>
    </xf>
    <xf numFmtId="0" fontId="1" fillId="0" borderId="20" xfId="0" applyFont="1" applyBorder="1" applyAlignment="1">
      <alignment horizontal="center" vertical="center" textRotation="90"/>
    </xf>
    <xf numFmtId="0" fontId="1" fillId="0" borderId="21" xfId="0" applyFont="1" applyBorder="1" applyAlignment="1">
      <alignment horizontal="center" vertical="center" textRotation="90"/>
    </xf>
    <xf numFmtId="0" fontId="1" fillId="0" borderId="43" xfId="0" applyFont="1" applyBorder="1" applyAlignment="1">
      <alignment horizontal="center"/>
    </xf>
    <xf numFmtId="0" fontId="1" fillId="0" borderId="42" xfId="0" applyFont="1" applyBorder="1" applyAlignment="1">
      <alignment horizontal="center"/>
    </xf>
    <xf numFmtId="0" fontId="1" fillId="0" borderId="44" xfId="0" applyFont="1" applyBorder="1" applyAlignment="1">
      <alignment horizontal="center"/>
    </xf>
    <xf numFmtId="0" fontId="1" fillId="0" borderId="23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5" xfId="0" quotePrefix="1" applyBorder="1" applyAlignment="1">
      <alignment horizontal="left"/>
    </xf>
    <xf numFmtId="0" fontId="0" fillId="0" borderId="16" xfId="0" quotePrefix="1" applyBorder="1" applyAlignment="1">
      <alignment horizontal="left"/>
    </xf>
    <xf numFmtId="0" fontId="0" fillId="0" borderId="8" xfId="0" quotePrefix="1" applyBorder="1" applyAlignment="1">
      <alignment horizontal="left"/>
    </xf>
    <xf numFmtId="0" fontId="0" fillId="0" borderId="9" xfId="0" quotePrefix="1" applyBorder="1" applyAlignment="1">
      <alignment horizontal="left"/>
    </xf>
    <xf numFmtId="0" fontId="0" fillId="0" borderId="55" xfId="0" applyBorder="1" applyAlignment="1">
      <alignment horizontal="center"/>
    </xf>
    <xf numFmtId="0" fontId="0" fillId="0" borderId="62" xfId="0" applyBorder="1" applyAlignment="1">
      <alignment horizontal="center"/>
    </xf>
    <xf numFmtId="0" fontId="0" fillId="0" borderId="65" xfId="0" applyBorder="1" applyAlignment="1">
      <alignment horizontal="center"/>
    </xf>
    <xf numFmtId="0" fontId="1" fillId="0" borderId="54" xfId="0" applyFont="1" applyBorder="1" applyAlignment="1">
      <alignment horizontal="center"/>
    </xf>
    <xf numFmtId="0" fontId="1" fillId="0" borderId="55" xfId="0" applyFont="1" applyBorder="1" applyAlignment="1">
      <alignment horizontal="center"/>
    </xf>
    <xf numFmtId="0" fontId="1" fillId="0" borderId="38" xfId="0" applyFont="1" applyBorder="1" applyAlignment="1">
      <alignment horizontal="center" wrapText="1"/>
    </xf>
    <xf numFmtId="0" fontId="1" fillId="0" borderId="21" xfId="0" applyFont="1" applyBorder="1" applyAlignment="1">
      <alignment horizontal="center"/>
    </xf>
    <xf numFmtId="0" fontId="1" fillId="0" borderId="38" xfId="0" applyFont="1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1" fillId="0" borderId="2" xfId="0" applyFont="1" applyBorder="1" applyAlignment="1">
      <alignment horizontal="center"/>
    </xf>
    <xf numFmtId="0" fontId="1" fillId="9" borderId="22" xfId="0" applyFont="1" applyFill="1" applyBorder="1" applyAlignment="1">
      <alignment horizontal="left"/>
    </xf>
    <xf numFmtId="0" fontId="1" fillId="9" borderId="28" xfId="0" applyFont="1" applyFill="1" applyBorder="1" applyAlignment="1">
      <alignment horizontal="left"/>
    </xf>
    <xf numFmtId="0" fontId="1" fillId="9" borderId="29" xfId="0" applyFont="1" applyFill="1" applyBorder="1" applyAlignment="1">
      <alignment horizontal="left"/>
    </xf>
    <xf numFmtId="0" fontId="1" fillId="0" borderId="30" xfId="0" applyFont="1" applyBorder="1" applyAlignment="1">
      <alignment horizontal="center" vertical="center" textRotation="90"/>
    </xf>
    <xf numFmtId="0" fontId="1" fillId="0" borderId="40" xfId="0" applyFont="1" applyBorder="1" applyAlignment="1">
      <alignment horizontal="center" vertical="center" textRotation="90"/>
    </xf>
    <xf numFmtId="0" fontId="1" fillId="0" borderId="41" xfId="0" applyFont="1" applyBorder="1" applyAlignment="1">
      <alignment horizontal="center" vertical="center" textRotation="90"/>
    </xf>
    <xf numFmtId="0" fontId="1" fillId="0" borderId="35" xfId="0" applyFont="1" applyBorder="1" applyAlignment="1">
      <alignment horizontal="center" vertical="center" textRotation="90"/>
    </xf>
    <xf numFmtId="0" fontId="1" fillId="0" borderId="25" xfId="0" applyFont="1" applyBorder="1" applyAlignment="1">
      <alignment horizontal="center" vertical="center" textRotation="90"/>
    </xf>
    <xf numFmtId="0" fontId="0" fillId="0" borderId="13" xfId="0" applyBorder="1" applyAlignment="1">
      <alignment horizontal="center"/>
    </xf>
    <xf numFmtId="0" fontId="1" fillId="0" borderId="23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0" fontId="1" fillId="0" borderId="20" xfId="0" applyFont="1" applyBorder="1" applyAlignment="1">
      <alignment horizontal="center" vertical="center" textRotation="90" wrapText="1"/>
    </xf>
    <xf numFmtId="0" fontId="1" fillId="0" borderId="21" xfId="0" applyFont="1" applyBorder="1" applyAlignment="1">
      <alignment horizontal="center" vertical="center" textRotation="90" wrapText="1"/>
    </xf>
    <xf numFmtId="0" fontId="1" fillId="0" borderId="28" xfId="0" applyFont="1" applyBorder="1" applyAlignment="1">
      <alignment horizontal="left"/>
    </xf>
    <xf numFmtId="0" fontId="1" fillId="0" borderId="29" xfId="0" applyFont="1" applyBorder="1" applyAlignment="1">
      <alignment horizontal="left"/>
    </xf>
    <xf numFmtId="0" fontId="1" fillId="0" borderId="36" xfId="0" applyFont="1" applyBorder="1" applyAlignment="1">
      <alignment horizontal="left"/>
    </xf>
    <xf numFmtId="0" fontId="1" fillId="0" borderId="39" xfId="0" applyFont="1" applyBorder="1" applyAlignment="1">
      <alignment horizontal="left"/>
    </xf>
  </cellXfs>
  <cellStyles count="1">
    <cellStyle name="Normal" xfId="0" builtinId="0"/>
  </cellStyles>
  <dxfs count="341">
    <dxf>
      <fill>
        <patternFill>
          <bgColor theme="6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rgb="FFFFCC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D9B3FF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rgb="FFD9B3FF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79998168889431442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8" tint="0.79998168889431442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8" tint="0.79998168889431442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8" tint="0.79998168889431442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99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CC99"/>
        </patternFill>
      </fill>
    </dxf>
    <dxf>
      <fill>
        <patternFill>
          <bgColor theme="8" tint="0.59996337778862885"/>
        </patternFill>
      </fill>
    </dxf>
    <dxf>
      <fill>
        <patternFill>
          <bgColor rgb="FFFFFF99"/>
        </patternFill>
      </fill>
    </dxf>
    <dxf>
      <fill>
        <patternFill>
          <bgColor rgb="FFCC99FF"/>
        </patternFill>
      </fill>
    </dxf>
    <dxf>
      <fill>
        <patternFill>
          <bgColor theme="9" tint="0.39994506668294322"/>
        </patternFill>
      </fill>
    </dxf>
    <dxf>
      <fill>
        <patternFill>
          <bgColor rgb="FFFF9999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8" tint="0.59996337778862885"/>
        </patternFill>
      </fill>
    </dxf>
    <dxf>
      <fill>
        <patternFill>
          <bgColor rgb="FFDA8FFF"/>
        </patternFill>
      </fill>
    </dxf>
    <dxf>
      <fill>
        <patternFill>
          <bgColor theme="6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  <dxf>
      <fill>
        <patternFill>
          <bgColor theme="6" tint="0.59996337778862885"/>
        </patternFill>
      </fill>
    </dxf>
    <dxf>
      <fill>
        <patternFill>
          <bgColor rgb="FFFFFF99"/>
        </patternFill>
      </fill>
    </dxf>
    <dxf>
      <fill>
        <patternFill>
          <bgColor rgb="FFFFCCFF"/>
        </patternFill>
      </fill>
    </dxf>
    <dxf>
      <fill>
        <patternFill>
          <bgColor theme="9" tint="0.39994506668294322"/>
        </patternFill>
      </fill>
    </dxf>
  </dxfs>
  <tableStyles count="0" defaultTableStyle="TableStyleMedium2" defaultPivotStyle="PivotStyleLight16"/>
  <colors>
    <mruColors>
      <color rgb="FFDA8FFF"/>
      <color rgb="FFD9B3FF"/>
      <color rgb="FFCC99FF"/>
      <color rgb="FFD1A3FF"/>
      <color rgb="FFFF9999"/>
      <color rgb="FFF6A4A4"/>
      <color rgb="FFF59595"/>
      <color rgb="FFF48888"/>
      <color rgb="FFF27272"/>
      <color rgb="FFF1656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13" Type="http://schemas.openxmlformats.org/officeDocument/2006/relationships/image" Target="../media/image79.png"/><Relationship Id="rId3" Type="http://schemas.openxmlformats.org/officeDocument/2006/relationships/image" Target="../media/image3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46.png"/><Relationship Id="rId11" Type="http://schemas.openxmlformats.org/officeDocument/2006/relationships/image" Target="../media/image77.png"/><Relationship Id="rId5" Type="http://schemas.openxmlformats.org/officeDocument/2006/relationships/image" Target="../media/image72.png"/><Relationship Id="rId10" Type="http://schemas.openxmlformats.org/officeDocument/2006/relationships/image" Target="../media/image76.png"/><Relationship Id="rId4" Type="http://schemas.openxmlformats.org/officeDocument/2006/relationships/image" Target="../media/image71.png"/><Relationship Id="rId9" Type="http://schemas.openxmlformats.org/officeDocument/2006/relationships/image" Target="../media/image7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3" Type="http://schemas.openxmlformats.org/officeDocument/2006/relationships/image" Target="../media/image16.png"/><Relationship Id="rId7" Type="http://schemas.openxmlformats.org/officeDocument/2006/relationships/image" Target="../media/image18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10" Type="http://schemas.openxmlformats.org/officeDocument/2006/relationships/image" Target="../media/image43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52.png"/><Relationship Id="rId13" Type="http://schemas.openxmlformats.org/officeDocument/2006/relationships/image" Target="../media/image57.png"/><Relationship Id="rId3" Type="http://schemas.openxmlformats.org/officeDocument/2006/relationships/image" Target="../media/image1.png"/><Relationship Id="rId7" Type="http://schemas.openxmlformats.org/officeDocument/2006/relationships/image" Target="../media/image51.png"/><Relationship Id="rId12" Type="http://schemas.openxmlformats.org/officeDocument/2006/relationships/image" Target="../media/image56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6" Type="http://schemas.openxmlformats.org/officeDocument/2006/relationships/image" Target="../media/image44.png"/><Relationship Id="rId11" Type="http://schemas.openxmlformats.org/officeDocument/2006/relationships/image" Target="../media/image55.png"/><Relationship Id="rId5" Type="http://schemas.openxmlformats.org/officeDocument/2006/relationships/image" Target="../media/image50.png"/><Relationship Id="rId10" Type="http://schemas.openxmlformats.org/officeDocument/2006/relationships/image" Target="../media/image54.png"/><Relationship Id="rId4" Type="http://schemas.openxmlformats.org/officeDocument/2006/relationships/image" Target="../media/image49.png"/><Relationship Id="rId9" Type="http://schemas.openxmlformats.org/officeDocument/2006/relationships/image" Target="../media/image53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68.png"/><Relationship Id="rId3" Type="http://schemas.openxmlformats.org/officeDocument/2006/relationships/image" Target="../media/image2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6" Type="http://schemas.openxmlformats.org/officeDocument/2006/relationships/image" Target="../media/image45.png"/><Relationship Id="rId11" Type="http://schemas.openxmlformats.org/officeDocument/2006/relationships/image" Target="../media/image66.png"/><Relationship Id="rId5" Type="http://schemas.openxmlformats.org/officeDocument/2006/relationships/image" Target="../media/image61.png"/><Relationship Id="rId10" Type="http://schemas.openxmlformats.org/officeDocument/2006/relationships/image" Target="../media/image65.png"/><Relationship Id="rId4" Type="http://schemas.openxmlformats.org/officeDocument/2006/relationships/image" Target="../media/image60.png"/><Relationship Id="rId9" Type="http://schemas.openxmlformats.org/officeDocument/2006/relationships/image" Target="../media/image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25399</xdr:colOff>
      <xdr:row>7</xdr:row>
      <xdr:rowOff>33866</xdr:rowOff>
    </xdr:from>
    <xdr:to>
      <xdr:col>8</xdr:col>
      <xdr:colOff>880533</xdr:colOff>
      <xdr:row>17</xdr:row>
      <xdr:rowOff>76200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510C355-67BB-491A-9317-4AAC266EAC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8799" y="423333"/>
          <a:ext cx="2887134" cy="2887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42332</xdr:colOff>
      <xdr:row>7</xdr:row>
      <xdr:rowOff>50799</xdr:rowOff>
    </xdr:from>
    <xdr:to>
      <xdr:col>11</xdr:col>
      <xdr:colOff>389466</xdr:colOff>
      <xdr:row>17</xdr:row>
      <xdr:rowOff>33866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90807F8-E273-46DE-AD37-4D0DA769CA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70532" y="440266"/>
          <a:ext cx="2827867" cy="28278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922866</xdr:colOff>
      <xdr:row>7</xdr:row>
      <xdr:rowOff>33866</xdr:rowOff>
    </xdr:from>
    <xdr:to>
      <xdr:col>14</xdr:col>
      <xdr:colOff>922867</xdr:colOff>
      <xdr:row>17</xdr:row>
      <xdr:rowOff>33867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B2BECD8-9625-4541-BF0B-7F057DA0F7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47599" y="423333"/>
          <a:ext cx="2844801" cy="28448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931333</xdr:colOff>
      <xdr:row>20</xdr:row>
      <xdr:rowOff>51648</xdr:rowOff>
    </xdr:from>
    <xdr:to>
      <xdr:col>11</xdr:col>
      <xdr:colOff>323426</xdr:colOff>
      <xdr:row>30</xdr:row>
      <xdr:rowOff>105834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60244AD-8997-46CD-8049-38EA30844C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1266" y="3853181"/>
          <a:ext cx="2821093" cy="2873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18626</xdr:colOff>
      <xdr:row>20</xdr:row>
      <xdr:rowOff>50801</xdr:rowOff>
    </xdr:from>
    <xdr:to>
      <xdr:col>15</xdr:col>
      <xdr:colOff>98212</xdr:colOff>
      <xdr:row>31</xdr:row>
      <xdr:rowOff>10160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3F2B64E-9235-4580-80ED-E3D9BF21A4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91626" y="3852334"/>
          <a:ext cx="2924386" cy="29650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2</xdr:row>
      <xdr:rowOff>15240</xdr:rowOff>
    </xdr:from>
    <xdr:to>
      <xdr:col>4</xdr:col>
      <xdr:colOff>579120</xdr:colOff>
      <xdr:row>18</xdr:row>
      <xdr:rowOff>91440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D2E394B-4608-4293-8FE3-5A945130BD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396240"/>
          <a:ext cx="3002280" cy="3002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601980</xdr:colOff>
      <xdr:row>2</xdr:row>
      <xdr:rowOff>0</xdr:rowOff>
    </xdr:from>
    <xdr:to>
      <xdr:col>9</xdr:col>
      <xdr:colOff>601980</xdr:colOff>
      <xdr:row>18</xdr:row>
      <xdr:rowOff>121920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C4DF335-2F25-4C02-8774-081634FCF9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0380" y="381000"/>
          <a:ext cx="30480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</xdr:colOff>
      <xdr:row>2</xdr:row>
      <xdr:rowOff>22860</xdr:rowOff>
    </xdr:from>
    <xdr:to>
      <xdr:col>14</xdr:col>
      <xdr:colOff>594360</xdr:colOff>
      <xdr:row>18</xdr:row>
      <xdr:rowOff>121920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BC18AE4-2DEE-4472-B18C-CC27B7662D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03620" y="40386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594360</xdr:colOff>
      <xdr:row>2</xdr:row>
      <xdr:rowOff>7620</xdr:rowOff>
    </xdr:from>
    <xdr:to>
      <xdr:col>20</xdr:col>
      <xdr:colOff>0</xdr:colOff>
      <xdr:row>18</xdr:row>
      <xdr:rowOff>144780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B49CEC28-28AD-4076-A58A-42B234ECB2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8760" y="388620"/>
          <a:ext cx="3063240" cy="306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</xdr:colOff>
      <xdr:row>21</xdr:row>
      <xdr:rowOff>22860</xdr:rowOff>
    </xdr:from>
    <xdr:to>
      <xdr:col>4</xdr:col>
      <xdr:colOff>594360</xdr:colOff>
      <xdr:row>37</xdr:row>
      <xdr:rowOff>121920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5171524-B738-4A3A-BB04-3A1DB2F03E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" y="390144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601980</xdr:colOff>
      <xdr:row>21</xdr:row>
      <xdr:rowOff>38100</xdr:rowOff>
    </xdr:from>
    <xdr:to>
      <xdr:col>9</xdr:col>
      <xdr:colOff>594360</xdr:colOff>
      <xdr:row>37</xdr:row>
      <xdr:rowOff>152400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3B98F214-C48F-45FD-9312-9555DCE5E7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0380" y="3916680"/>
          <a:ext cx="304038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</xdr:colOff>
      <xdr:row>21</xdr:row>
      <xdr:rowOff>15240</xdr:rowOff>
    </xdr:from>
    <xdr:to>
      <xdr:col>14</xdr:col>
      <xdr:colOff>601980</xdr:colOff>
      <xdr:row>37</xdr:row>
      <xdr:rowOff>121920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77024DC-202F-4BC9-9403-8CDA3C9CAD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03620" y="389382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21</xdr:row>
      <xdr:rowOff>15240</xdr:rowOff>
    </xdr:from>
    <xdr:to>
      <xdr:col>19</xdr:col>
      <xdr:colOff>586740</xdr:colOff>
      <xdr:row>37</xdr:row>
      <xdr:rowOff>114300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A83564AE-9D9F-49E3-835B-5318B0A6FC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389382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</xdr:colOff>
      <xdr:row>40</xdr:row>
      <xdr:rowOff>15240</xdr:rowOff>
    </xdr:from>
    <xdr:to>
      <xdr:col>4</xdr:col>
      <xdr:colOff>586740</xdr:colOff>
      <xdr:row>56</xdr:row>
      <xdr:rowOff>91440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B772414-FA67-4CC7-BEED-6FBD154BE4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" y="7391400"/>
          <a:ext cx="3002280" cy="3002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</xdr:row>
      <xdr:rowOff>15240</xdr:rowOff>
    </xdr:from>
    <xdr:to>
      <xdr:col>9</xdr:col>
      <xdr:colOff>601980</xdr:colOff>
      <xdr:row>56</xdr:row>
      <xdr:rowOff>129540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AE9868EE-D6A7-43AD-903C-13273DB034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391400"/>
          <a:ext cx="304038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601980</xdr:colOff>
      <xdr:row>40</xdr:row>
      <xdr:rowOff>7620</xdr:rowOff>
    </xdr:from>
    <xdr:to>
      <xdr:col>14</xdr:col>
      <xdr:colOff>579120</xdr:colOff>
      <xdr:row>56</xdr:row>
      <xdr:rowOff>106680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15970366-08A8-4838-BF49-9F2674637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8380" y="738378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594360</xdr:colOff>
      <xdr:row>40</xdr:row>
      <xdr:rowOff>7620</xdr:rowOff>
    </xdr:from>
    <xdr:to>
      <xdr:col>19</xdr:col>
      <xdr:colOff>586740</xdr:colOff>
      <xdr:row>56</xdr:row>
      <xdr:rowOff>121920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7FE67C9B-0A5B-441F-B1AA-86F0C40B5A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8760" y="7383780"/>
          <a:ext cx="304038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</xdr:colOff>
      <xdr:row>59</xdr:row>
      <xdr:rowOff>7620</xdr:rowOff>
    </xdr:from>
    <xdr:to>
      <xdr:col>4</xdr:col>
      <xdr:colOff>586740</xdr:colOff>
      <xdr:row>75</xdr:row>
      <xdr:rowOff>83820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5639139-4527-411A-81AA-D2431C2CC3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" y="10881360"/>
          <a:ext cx="3002280" cy="3002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594360</xdr:colOff>
      <xdr:row>59</xdr:row>
      <xdr:rowOff>7620</xdr:rowOff>
    </xdr:from>
    <xdr:to>
      <xdr:col>9</xdr:col>
      <xdr:colOff>601980</xdr:colOff>
      <xdr:row>75</xdr:row>
      <xdr:rowOff>137160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CE134B7-D38C-4686-AD0D-8C0E89AAD9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2760" y="10881360"/>
          <a:ext cx="3055620" cy="305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594360</xdr:colOff>
      <xdr:row>59</xdr:row>
      <xdr:rowOff>22860</xdr:rowOff>
    </xdr:from>
    <xdr:to>
      <xdr:col>14</xdr:col>
      <xdr:colOff>579120</xdr:colOff>
      <xdr:row>75</xdr:row>
      <xdr:rowOff>129540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5B888A29-1BF9-4CD0-9D89-D2A2D80CCF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0760" y="1089660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601980</xdr:colOff>
      <xdr:row>59</xdr:row>
      <xdr:rowOff>22860</xdr:rowOff>
    </xdr:from>
    <xdr:to>
      <xdr:col>19</xdr:col>
      <xdr:colOff>601980</xdr:colOff>
      <xdr:row>75</xdr:row>
      <xdr:rowOff>144780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C413383-BC7A-4A62-99B0-6ED52E59B0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36380" y="10896600"/>
          <a:ext cx="30480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1</xdr:row>
      <xdr:rowOff>38100</xdr:rowOff>
    </xdr:from>
    <xdr:to>
      <xdr:col>4</xdr:col>
      <xdr:colOff>99060</xdr:colOff>
      <xdr:row>15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8FE09ED-9730-469F-BB1F-754B4D9E01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220980"/>
          <a:ext cx="2522220" cy="2522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106680</xdr:colOff>
      <xdr:row>1</xdr:row>
      <xdr:rowOff>22860</xdr:rowOff>
    </xdr:from>
    <xdr:to>
      <xdr:col>8</xdr:col>
      <xdr:colOff>182880</xdr:colOff>
      <xdr:row>14</xdr:row>
      <xdr:rowOff>160020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26FBFD-07F7-477D-B01C-33DD3AA785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45080" y="205740"/>
          <a:ext cx="2514600" cy="2514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144780</xdr:colOff>
      <xdr:row>1</xdr:row>
      <xdr:rowOff>22860</xdr:rowOff>
    </xdr:from>
    <xdr:to>
      <xdr:col>12</xdr:col>
      <xdr:colOff>243840</xdr:colOff>
      <xdr:row>15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CE98E4-D33E-416D-B28F-7E14B23428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1580" y="205740"/>
          <a:ext cx="2537460" cy="2537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266700</xdr:colOff>
      <xdr:row>1</xdr:row>
      <xdr:rowOff>30480</xdr:rowOff>
    </xdr:from>
    <xdr:to>
      <xdr:col>16</xdr:col>
      <xdr:colOff>358140</xdr:colOff>
      <xdr:row>15</xdr:row>
      <xdr:rowOff>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1EF2D06-3155-42EE-86EA-76633DD108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81900" y="213360"/>
          <a:ext cx="2529840" cy="25298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</xdr:colOff>
      <xdr:row>14</xdr:row>
      <xdr:rowOff>160020</xdr:rowOff>
    </xdr:from>
    <xdr:to>
      <xdr:col>4</xdr:col>
      <xdr:colOff>129540</xdr:colOff>
      <xdr:row>28</xdr:row>
      <xdr:rowOff>144780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D543541-C704-482A-A409-1AF37A8C1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" y="2720340"/>
          <a:ext cx="2545080" cy="2545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121920</xdr:colOff>
      <xdr:row>14</xdr:row>
      <xdr:rowOff>152400</xdr:rowOff>
    </xdr:from>
    <xdr:to>
      <xdr:col>8</xdr:col>
      <xdr:colOff>220980</xdr:colOff>
      <xdr:row>28</xdr:row>
      <xdr:rowOff>129540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A704AC3-65BD-4B35-85F7-9DCE738068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60320" y="2712720"/>
          <a:ext cx="2537460" cy="25374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205740</xdr:colOff>
      <xdr:row>14</xdr:row>
      <xdr:rowOff>160020</xdr:rowOff>
    </xdr:from>
    <xdr:to>
      <xdr:col>12</xdr:col>
      <xdr:colOff>289560</xdr:colOff>
      <xdr:row>28</xdr:row>
      <xdr:rowOff>121920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1661221-340A-4CA6-93F0-1D28494D3F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2540" y="2720340"/>
          <a:ext cx="2522220" cy="2522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0</xdr:colOff>
      <xdr:row>30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006871-D20C-410D-8BE3-23091E8CE9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9753600" cy="548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</xdr:colOff>
      <xdr:row>1</xdr:row>
      <xdr:rowOff>38100</xdr:rowOff>
    </xdr:from>
    <xdr:to>
      <xdr:col>4</xdr:col>
      <xdr:colOff>594360</xdr:colOff>
      <xdr:row>17</xdr:row>
      <xdr:rowOff>137160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C5961E8-9B77-46E2-98DE-4A52ABC96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" y="22860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1</xdr:row>
      <xdr:rowOff>38100</xdr:rowOff>
    </xdr:from>
    <xdr:to>
      <xdr:col>10</xdr:col>
      <xdr:colOff>0</xdr:colOff>
      <xdr:row>17</xdr:row>
      <xdr:rowOff>160020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527C496-6125-487E-A64B-8F83629E2E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228600"/>
          <a:ext cx="30480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15240</xdr:colOff>
      <xdr:row>1</xdr:row>
      <xdr:rowOff>22860</xdr:rowOff>
    </xdr:from>
    <xdr:to>
      <xdr:col>15</xdr:col>
      <xdr:colOff>22860</xdr:colOff>
      <xdr:row>17</xdr:row>
      <xdr:rowOff>152400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B960DE8-0A36-4104-8534-1F89892949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11240" y="213360"/>
          <a:ext cx="3055620" cy="30556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</xdr:row>
      <xdr:rowOff>60960</xdr:rowOff>
    </xdr:from>
    <xdr:to>
      <xdr:col>19</xdr:col>
      <xdr:colOff>579120</xdr:colOff>
      <xdr:row>17</xdr:row>
      <xdr:rowOff>152400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11FF2BC-9F01-4F43-8698-AF32575EED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251460"/>
          <a:ext cx="3017520" cy="3017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22860</xdr:rowOff>
    </xdr:from>
    <xdr:to>
      <xdr:col>4</xdr:col>
      <xdr:colOff>571500</xdr:colOff>
      <xdr:row>35</xdr:row>
      <xdr:rowOff>106680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C664A7D-66D9-4C7E-9DAF-E4C78A3C63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520440"/>
          <a:ext cx="3009900" cy="300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579120</xdr:colOff>
      <xdr:row>19</xdr:row>
      <xdr:rowOff>22860</xdr:rowOff>
    </xdr:from>
    <xdr:to>
      <xdr:col>9</xdr:col>
      <xdr:colOff>579120</xdr:colOff>
      <xdr:row>35</xdr:row>
      <xdr:rowOff>144780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164B10-9DFC-4522-926E-BA9E60A4A0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17520" y="3520440"/>
          <a:ext cx="30480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594360</xdr:colOff>
      <xdr:row>19</xdr:row>
      <xdr:rowOff>53340</xdr:rowOff>
    </xdr:from>
    <xdr:to>
      <xdr:col>14</xdr:col>
      <xdr:colOff>586740</xdr:colOff>
      <xdr:row>35</xdr:row>
      <xdr:rowOff>167640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FB9ED4C-33CE-48A3-A5AF-887B1B281D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0760" y="3550920"/>
          <a:ext cx="304038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601980</xdr:colOff>
      <xdr:row>19</xdr:row>
      <xdr:rowOff>15240</xdr:rowOff>
    </xdr:from>
    <xdr:to>
      <xdr:col>19</xdr:col>
      <xdr:colOff>594360</xdr:colOff>
      <xdr:row>35</xdr:row>
      <xdr:rowOff>129540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DD72229-E859-4E5E-9D80-8BFE281073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36380" y="3512820"/>
          <a:ext cx="304038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320040</xdr:colOff>
      <xdr:row>1</xdr:row>
      <xdr:rowOff>68580</xdr:rowOff>
    </xdr:from>
    <xdr:to>
      <xdr:col>7</xdr:col>
      <xdr:colOff>259080</xdr:colOff>
      <xdr:row>13</xdr:row>
      <xdr:rowOff>53340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1B17C91-9DB9-4748-BF19-606F2BA410B1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8840" y="251460"/>
          <a:ext cx="2377440" cy="21793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274320</xdr:colOff>
      <xdr:row>1</xdr:row>
      <xdr:rowOff>45720</xdr:rowOff>
    </xdr:from>
    <xdr:to>
      <xdr:col>11</xdr:col>
      <xdr:colOff>76200</xdr:colOff>
      <xdr:row>13</xdr:row>
      <xdr:rowOff>106680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160E498-F3D3-4FC9-A700-F609B18D1FE5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41520" y="228600"/>
          <a:ext cx="2240280" cy="22555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60960</xdr:colOff>
      <xdr:row>1</xdr:row>
      <xdr:rowOff>45720</xdr:rowOff>
    </xdr:from>
    <xdr:to>
      <xdr:col>14</xdr:col>
      <xdr:colOff>594360</xdr:colOff>
      <xdr:row>13</xdr:row>
      <xdr:rowOff>137160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58826F6-25EF-4F12-98EC-CD35BE14AB3C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6560" y="228600"/>
          <a:ext cx="2362200" cy="22860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594360</xdr:colOff>
      <xdr:row>1</xdr:row>
      <xdr:rowOff>68580</xdr:rowOff>
    </xdr:from>
    <xdr:to>
      <xdr:col>18</xdr:col>
      <xdr:colOff>480060</xdr:colOff>
      <xdr:row>14</xdr:row>
      <xdr:rowOff>30480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7747530-DEF5-4B71-9266-FC4D6C72D3BB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8760" y="251460"/>
          <a:ext cx="2324100" cy="23393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0</xdr:colOff>
      <xdr:row>13</xdr:row>
      <xdr:rowOff>15240</xdr:rowOff>
    </xdr:from>
    <xdr:to>
      <xdr:col>3</xdr:col>
      <xdr:colOff>480060</xdr:colOff>
      <xdr:row>24</xdr:row>
      <xdr:rowOff>129540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DA9D8BA-080F-494B-B901-FC824B760763}"/>
            </a:ext>
          </a:extLst>
        </xdr:cNvPr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392680"/>
          <a:ext cx="2308860" cy="21259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7620</xdr:colOff>
      <xdr:row>1</xdr:row>
      <xdr:rowOff>45720</xdr:rowOff>
    </xdr:from>
    <xdr:to>
      <xdr:col>3</xdr:col>
      <xdr:colOff>358140</xdr:colOff>
      <xdr:row>13</xdr:row>
      <xdr:rowOff>7620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6191468-D285-4F73-BF59-437D6B2025BD}"/>
            </a:ext>
          </a:extLst>
        </xdr:cNvPr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" y="228600"/>
          <a:ext cx="2179320" cy="21564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441960</xdr:colOff>
      <xdr:row>13</xdr:row>
      <xdr:rowOff>45720</xdr:rowOff>
    </xdr:from>
    <xdr:to>
      <xdr:col>7</xdr:col>
      <xdr:colOff>266700</xdr:colOff>
      <xdr:row>24</xdr:row>
      <xdr:rowOff>121920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923A8A2-64D9-40C5-AE61-797F12DA9B69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0760" y="2423160"/>
          <a:ext cx="2263140" cy="20878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236220</xdr:colOff>
      <xdr:row>13</xdr:row>
      <xdr:rowOff>53340</xdr:rowOff>
    </xdr:from>
    <xdr:to>
      <xdr:col>11</xdr:col>
      <xdr:colOff>129540</xdr:colOff>
      <xdr:row>24</xdr:row>
      <xdr:rowOff>175260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C3D272DF-663D-4CFB-9809-F325B449A890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3420" y="2430780"/>
          <a:ext cx="2331720" cy="2133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121920</xdr:colOff>
      <xdr:row>13</xdr:row>
      <xdr:rowOff>83820</xdr:rowOff>
    </xdr:from>
    <xdr:to>
      <xdr:col>15</xdr:col>
      <xdr:colOff>38100</xdr:colOff>
      <xdr:row>25</xdr:row>
      <xdr:rowOff>45720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ADCEEFF-0ABC-40B3-AECC-5B102DBEC01D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27520" y="2461260"/>
          <a:ext cx="2354580" cy="21564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15</xdr:col>
      <xdr:colOff>30480</xdr:colOff>
      <xdr:row>13</xdr:row>
      <xdr:rowOff>167640</xdr:rowOff>
    </xdr:from>
    <xdr:to>
      <xdr:col>18</xdr:col>
      <xdr:colOff>426720</xdr:colOff>
      <xdr:row>25</xdr:row>
      <xdr:rowOff>30480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D3F9620-8715-4222-96EF-6198C0258614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74480" y="2545080"/>
          <a:ext cx="2225040" cy="20574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68580</xdr:colOff>
      <xdr:row>24</xdr:row>
      <xdr:rowOff>91440</xdr:rowOff>
    </xdr:from>
    <xdr:to>
      <xdr:col>3</xdr:col>
      <xdr:colOff>502920</xdr:colOff>
      <xdr:row>36</xdr:row>
      <xdr:rowOff>76200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CBE25E5-FC9E-4BB0-A4CF-7145DCF83659}"/>
            </a:ext>
          </a:extLst>
        </xdr:cNvPr>
        <xdr:cNvPicPr/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" y="4480560"/>
          <a:ext cx="2263140" cy="21793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480060</xdr:colOff>
      <xdr:row>24</xdr:row>
      <xdr:rowOff>106680</xdr:rowOff>
    </xdr:from>
    <xdr:to>
      <xdr:col>7</xdr:col>
      <xdr:colOff>289560</xdr:colOff>
      <xdr:row>36</xdr:row>
      <xdr:rowOff>152400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3CFB5DAA-795B-4B32-8353-FF3E4E959480}"/>
            </a:ext>
          </a:extLst>
        </xdr:cNvPr>
        <xdr:cNvPicPr/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8860" y="4495800"/>
          <a:ext cx="2247900" cy="224028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259080</xdr:colOff>
      <xdr:row>24</xdr:row>
      <xdr:rowOff>144780</xdr:rowOff>
    </xdr:from>
    <xdr:to>
      <xdr:col>11</xdr:col>
      <xdr:colOff>213360</xdr:colOff>
      <xdr:row>36</xdr:row>
      <xdr:rowOff>167640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05349D2-D1BC-4A6F-BE17-09A2CB7DF7A4}"/>
            </a:ext>
          </a:extLst>
        </xdr:cNvPr>
        <xdr:cNvPicPr/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26280" y="4533900"/>
          <a:ext cx="2392680" cy="22174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198120</xdr:colOff>
      <xdr:row>25</xdr:row>
      <xdr:rowOff>0</xdr:rowOff>
    </xdr:from>
    <xdr:to>
      <xdr:col>15</xdr:col>
      <xdr:colOff>91440</xdr:colOff>
      <xdr:row>36</xdr:row>
      <xdr:rowOff>160020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EBE295C7-2363-44D6-9EDF-56E74724923C}"/>
            </a:ext>
          </a:extLst>
        </xdr:cNvPr>
        <xdr:cNvPicPr/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3720" y="4572000"/>
          <a:ext cx="2331720" cy="217170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</xdr:colOff>
      <xdr:row>1</xdr:row>
      <xdr:rowOff>68580</xdr:rowOff>
    </xdr:from>
    <xdr:to>
      <xdr:col>3</xdr:col>
      <xdr:colOff>365760</xdr:colOff>
      <xdr:row>13</xdr:row>
      <xdr:rowOff>45720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5ECF5A-4763-4859-8FBD-69941D3532F9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" y="251460"/>
          <a:ext cx="2148840" cy="21717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373380</xdr:colOff>
      <xdr:row>1</xdr:row>
      <xdr:rowOff>60960</xdr:rowOff>
    </xdr:from>
    <xdr:to>
      <xdr:col>7</xdr:col>
      <xdr:colOff>99060</xdr:colOff>
      <xdr:row>13</xdr:row>
      <xdr:rowOff>22860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659F90E-23BF-44E7-9AD2-28072C8862BF}"/>
            </a:ext>
          </a:extLst>
        </xdr:cNvPr>
        <xdr:cNvPicPr/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2180" y="243840"/>
          <a:ext cx="2164080" cy="21564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114300</xdr:colOff>
      <xdr:row>1</xdr:row>
      <xdr:rowOff>60960</xdr:rowOff>
    </xdr:from>
    <xdr:to>
      <xdr:col>10</xdr:col>
      <xdr:colOff>518160</xdr:colOff>
      <xdr:row>13</xdr:row>
      <xdr:rowOff>60960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26B92E7-BA66-4812-81BE-0ACBE938C396}"/>
            </a:ext>
          </a:extLst>
        </xdr:cNvPr>
        <xdr:cNvPicPr/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0" y="243840"/>
          <a:ext cx="2232660" cy="21945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571500</xdr:colOff>
      <xdr:row>1</xdr:row>
      <xdr:rowOff>76200</xdr:rowOff>
    </xdr:from>
    <xdr:to>
      <xdr:col>14</xdr:col>
      <xdr:colOff>381000</xdr:colOff>
      <xdr:row>13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EE19EA5-DB9F-400B-9A63-D868C74E76E6}"/>
            </a:ext>
          </a:extLst>
        </xdr:cNvPr>
        <xdr:cNvPicPr/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00" y="259080"/>
          <a:ext cx="2247900" cy="21564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388620</xdr:colOff>
      <xdr:row>1</xdr:row>
      <xdr:rowOff>60960</xdr:rowOff>
    </xdr:from>
    <xdr:to>
      <xdr:col>18</xdr:col>
      <xdr:colOff>68580</xdr:colOff>
      <xdr:row>13</xdr:row>
      <xdr:rowOff>60960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6F73435-9A38-4540-8BD7-CAC77FFBC6EE}"/>
            </a:ext>
          </a:extLst>
        </xdr:cNvPr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3020" y="243840"/>
          <a:ext cx="2118360" cy="219456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0</xdr:col>
      <xdr:colOff>15240</xdr:colOff>
      <xdr:row>13</xdr:row>
      <xdr:rowOff>38100</xdr:rowOff>
    </xdr:from>
    <xdr:to>
      <xdr:col>3</xdr:col>
      <xdr:colOff>388620</xdr:colOff>
      <xdr:row>25</xdr:row>
      <xdr:rowOff>22860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FC80117-6698-498C-B9E4-5806BE122120}"/>
            </a:ext>
          </a:extLst>
        </xdr:cNvPr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2415540"/>
          <a:ext cx="2202180" cy="217932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3</xdr:col>
      <xdr:colOff>365760</xdr:colOff>
      <xdr:row>13</xdr:row>
      <xdr:rowOff>0</xdr:rowOff>
    </xdr:from>
    <xdr:to>
      <xdr:col>7</xdr:col>
      <xdr:colOff>182880</xdr:colOff>
      <xdr:row>25</xdr:row>
      <xdr:rowOff>53340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D707B28-5615-4A24-B2B6-B382D5B513C0}"/>
            </a:ext>
          </a:extLst>
        </xdr:cNvPr>
        <xdr:cNvPicPr/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4560" y="2377440"/>
          <a:ext cx="2255520" cy="22479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129540</xdr:colOff>
      <xdr:row>13</xdr:row>
      <xdr:rowOff>38100</xdr:rowOff>
    </xdr:from>
    <xdr:to>
      <xdr:col>11</xdr:col>
      <xdr:colOff>0</xdr:colOff>
      <xdr:row>25</xdr:row>
      <xdr:rowOff>30480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B547268-987F-4EE7-A176-8F106CA61531}"/>
            </a:ext>
          </a:extLst>
        </xdr:cNvPr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6740" y="2415540"/>
          <a:ext cx="2308860" cy="21869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10</xdr:col>
      <xdr:colOff>586740</xdr:colOff>
      <xdr:row>13</xdr:row>
      <xdr:rowOff>30480</xdr:rowOff>
    </xdr:from>
    <xdr:to>
      <xdr:col>14</xdr:col>
      <xdr:colOff>472440</xdr:colOff>
      <xdr:row>25</xdr:row>
      <xdr:rowOff>60960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D1D3741-8A53-4A8E-9AE0-4B7CCEBA96BB}"/>
            </a:ext>
          </a:extLst>
        </xdr:cNvPr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2740" y="2407920"/>
          <a:ext cx="2324100" cy="222504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464820</xdr:colOff>
      <xdr:row>13</xdr:row>
      <xdr:rowOff>30480</xdr:rowOff>
    </xdr:from>
    <xdr:to>
      <xdr:col>18</xdr:col>
      <xdr:colOff>182880</xdr:colOff>
      <xdr:row>25</xdr:row>
      <xdr:rowOff>53340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EF917AE-B242-48BA-8AB9-A51202D37798}"/>
            </a:ext>
          </a:extLst>
        </xdr:cNvPr>
        <xdr:cNvPicPr/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99220" y="2407920"/>
          <a:ext cx="2156460" cy="221742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936414</xdr:colOff>
      <xdr:row>17</xdr:row>
      <xdr:rowOff>49956</xdr:rowOff>
    </xdr:from>
    <xdr:to>
      <xdr:col>11</xdr:col>
      <xdr:colOff>912707</xdr:colOff>
      <xdr:row>27</xdr:row>
      <xdr:rowOff>104142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4A83A89-5C01-43EA-9CB4-B79E3E99C4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15214" y="3834556"/>
          <a:ext cx="2821093" cy="28735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23707</xdr:colOff>
      <xdr:row>17</xdr:row>
      <xdr:rowOff>49109</xdr:rowOff>
    </xdr:from>
    <xdr:to>
      <xdr:col>15</xdr:col>
      <xdr:colOff>103293</xdr:colOff>
      <xdr:row>28</xdr:row>
      <xdr:rowOff>8469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091214-F740-440B-9634-15F9A38FB1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95574" y="3833709"/>
          <a:ext cx="2924386" cy="29650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914400</xdr:colOff>
      <xdr:row>4</xdr:row>
      <xdr:rowOff>38100</xdr:rowOff>
    </xdr:from>
    <xdr:to>
      <xdr:col>8</xdr:col>
      <xdr:colOff>830580</xdr:colOff>
      <xdr:row>13</xdr:row>
      <xdr:rowOff>159172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F134CF9-A38E-4C11-A8E9-5B5FA80338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0780" y="419100"/>
          <a:ext cx="2750820" cy="27508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883920</xdr:colOff>
      <xdr:row>4</xdr:row>
      <xdr:rowOff>22860</xdr:rowOff>
    </xdr:from>
    <xdr:to>
      <xdr:col>11</xdr:col>
      <xdr:colOff>830580</xdr:colOff>
      <xdr:row>13</xdr:row>
      <xdr:rowOff>177799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A2D968-9A23-4B1F-A4CA-7DFC1F07C2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44940" y="403860"/>
          <a:ext cx="2781300" cy="278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883920</xdr:colOff>
      <xdr:row>4</xdr:row>
      <xdr:rowOff>15240</xdr:rowOff>
    </xdr:from>
    <xdr:to>
      <xdr:col>14</xdr:col>
      <xdr:colOff>868680</xdr:colOff>
      <xdr:row>14</xdr:row>
      <xdr:rowOff>22013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AC5887B-EE15-48A3-B8A1-B4AC271F36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879580" y="396240"/>
          <a:ext cx="2819400" cy="2819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15240</xdr:rowOff>
    </xdr:from>
    <xdr:to>
      <xdr:col>5</xdr:col>
      <xdr:colOff>0</xdr:colOff>
      <xdr:row>18</xdr:row>
      <xdr:rowOff>137160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A79B5F8-10F7-4BA8-AD2F-150F39D3DE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96240"/>
          <a:ext cx="30480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</xdr:row>
      <xdr:rowOff>30480</xdr:rowOff>
    </xdr:from>
    <xdr:to>
      <xdr:col>9</xdr:col>
      <xdr:colOff>601980</xdr:colOff>
      <xdr:row>18</xdr:row>
      <xdr:rowOff>144780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1B148585-041A-4E16-B722-81357BD98D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411480"/>
          <a:ext cx="304038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7620</xdr:rowOff>
    </xdr:from>
    <xdr:to>
      <xdr:col>14</xdr:col>
      <xdr:colOff>586740</xdr:colOff>
      <xdr:row>18</xdr:row>
      <xdr:rowOff>106680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93A3AC71-89AA-4633-B0EB-0F7844B66D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8862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2</xdr:row>
      <xdr:rowOff>30480</xdr:rowOff>
    </xdr:from>
    <xdr:to>
      <xdr:col>19</xdr:col>
      <xdr:colOff>586740</xdr:colOff>
      <xdr:row>18</xdr:row>
      <xdr:rowOff>129540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AD44A1A-731B-4C9E-91AF-7BC3CF6B2C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41148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15240</xdr:colOff>
      <xdr:row>21</xdr:row>
      <xdr:rowOff>7620</xdr:rowOff>
    </xdr:from>
    <xdr:to>
      <xdr:col>4</xdr:col>
      <xdr:colOff>571500</xdr:colOff>
      <xdr:row>37</xdr:row>
      <xdr:rowOff>76200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8E2F60B-7E4E-45AA-8711-51D1C2D133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3886200"/>
          <a:ext cx="2994660" cy="2994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21</xdr:row>
      <xdr:rowOff>22860</xdr:rowOff>
    </xdr:from>
    <xdr:to>
      <xdr:col>9</xdr:col>
      <xdr:colOff>579120</xdr:colOff>
      <xdr:row>37</xdr:row>
      <xdr:rowOff>114300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8C3D911-6F1E-48A1-A8B1-531442E621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3901440"/>
          <a:ext cx="3017520" cy="3017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601980</xdr:colOff>
      <xdr:row>21</xdr:row>
      <xdr:rowOff>30480</xdr:rowOff>
    </xdr:from>
    <xdr:to>
      <xdr:col>14</xdr:col>
      <xdr:colOff>594360</xdr:colOff>
      <xdr:row>37</xdr:row>
      <xdr:rowOff>144780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50AFCA8F-037B-4569-ACC8-F15FDE6F5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8380" y="3909060"/>
          <a:ext cx="304038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601980</xdr:colOff>
      <xdr:row>21</xdr:row>
      <xdr:rowOff>15240</xdr:rowOff>
    </xdr:from>
    <xdr:to>
      <xdr:col>19</xdr:col>
      <xdr:colOff>579120</xdr:colOff>
      <xdr:row>37</xdr:row>
      <xdr:rowOff>114300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E888B062-2FBB-4DFD-B7F0-C90A680C46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36380" y="389382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</xdr:colOff>
      <xdr:row>40</xdr:row>
      <xdr:rowOff>30480</xdr:rowOff>
    </xdr:from>
    <xdr:to>
      <xdr:col>4</xdr:col>
      <xdr:colOff>594360</xdr:colOff>
      <xdr:row>56</xdr:row>
      <xdr:rowOff>129540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7CB4024E-ADD9-48F2-851F-208360B3DB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" y="740664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40</xdr:row>
      <xdr:rowOff>15240</xdr:rowOff>
    </xdr:from>
    <xdr:to>
      <xdr:col>10</xdr:col>
      <xdr:colOff>0</xdr:colOff>
      <xdr:row>56</xdr:row>
      <xdr:rowOff>137160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499B7850-2B1D-49A0-A7D4-9FECE343ED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7391400"/>
          <a:ext cx="30480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</xdr:colOff>
      <xdr:row>40</xdr:row>
      <xdr:rowOff>15240</xdr:rowOff>
    </xdr:from>
    <xdr:to>
      <xdr:col>14</xdr:col>
      <xdr:colOff>594360</xdr:colOff>
      <xdr:row>56</xdr:row>
      <xdr:rowOff>114300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663BE72-BC63-4A8B-ADC0-301968F1B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03620" y="7391400"/>
          <a:ext cx="3025140" cy="30251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601980</xdr:colOff>
      <xdr:row>40</xdr:row>
      <xdr:rowOff>22860</xdr:rowOff>
    </xdr:from>
    <xdr:to>
      <xdr:col>19</xdr:col>
      <xdr:colOff>563880</xdr:colOff>
      <xdr:row>56</xdr:row>
      <xdr:rowOff>106680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D77F7B97-02D8-4D1D-B6B6-413BA256A9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36380" y="7399020"/>
          <a:ext cx="3009900" cy="300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59</xdr:row>
      <xdr:rowOff>22860</xdr:rowOff>
    </xdr:from>
    <xdr:to>
      <xdr:col>4</xdr:col>
      <xdr:colOff>594360</xdr:colOff>
      <xdr:row>75</xdr:row>
      <xdr:rowOff>129540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28F1ADDE-4082-498D-9E78-1DB60246AE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9660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0</xdr:colOff>
      <xdr:row>59</xdr:row>
      <xdr:rowOff>7620</xdr:rowOff>
    </xdr:from>
    <xdr:to>
      <xdr:col>9</xdr:col>
      <xdr:colOff>594360</xdr:colOff>
      <xdr:row>75</xdr:row>
      <xdr:rowOff>114300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CDFE8275-BB6A-4D1F-A3E4-953C242931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0" y="1088136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59</xdr:row>
      <xdr:rowOff>15240</xdr:rowOff>
    </xdr:from>
    <xdr:to>
      <xdr:col>14</xdr:col>
      <xdr:colOff>594360</xdr:colOff>
      <xdr:row>75</xdr:row>
      <xdr:rowOff>121920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3F00041-076D-45E0-AB46-12FC78E00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1088898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594360</xdr:colOff>
      <xdr:row>59</xdr:row>
      <xdr:rowOff>7620</xdr:rowOff>
    </xdr:from>
    <xdr:to>
      <xdr:col>20</xdr:col>
      <xdr:colOff>0</xdr:colOff>
      <xdr:row>75</xdr:row>
      <xdr:rowOff>144780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C3FB0386-4C6E-4889-86C2-10D23BA08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8760" y="10881360"/>
          <a:ext cx="3063240" cy="306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2</xdr:row>
      <xdr:rowOff>15240</xdr:rowOff>
    </xdr:from>
    <xdr:to>
      <xdr:col>4</xdr:col>
      <xdr:colOff>563880</xdr:colOff>
      <xdr:row>18</xdr:row>
      <xdr:rowOff>76200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3B65222A-9C7C-436B-A897-A9D0393B77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" y="396240"/>
          <a:ext cx="2987040" cy="2987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601980</xdr:colOff>
      <xdr:row>2</xdr:row>
      <xdr:rowOff>38100</xdr:rowOff>
    </xdr:from>
    <xdr:to>
      <xdr:col>9</xdr:col>
      <xdr:colOff>571500</xdr:colOff>
      <xdr:row>18</xdr:row>
      <xdr:rowOff>129540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0FB56E4-BB54-41D5-87AA-73B8E4BE7B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0380" y="419100"/>
          <a:ext cx="3017520" cy="3017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0</xdr:colOff>
      <xdr:row>2</xdr:row>
      <xdr:rowOff>15240</xdr:rowOff>
    </xdr:from>
    <xdr:to>
      <xdr:col>14</xdr:col>
      <xdr:colOff>594360</xdr:colOff>
      <xdr:row>18</xdr:row>
      <xdr:rowOff>121920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62A9C3F-1CFE-4EB3-8152-B08B5D461E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0" y="39624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7620</xdr:colOff>
      <xdr:row>2</xdr:row>
      <xdr:rowOff>38100</xdr:rowOff>
    </xdr:from>
    <xdr:to>
      <xdr:col>19</xdr:col>
      <xdr:colOff>586740</xdr:colOff>
      <xdr:row>18</xdr:row>
      <xdr:rowOff>129540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F22639B2-9CB5-4497-971B-743C9BE80F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51620" y="419100"/>
          <a:ext cx="3017520" cy="3017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</xdr:colOff>
      <xdr:row>21</xdr:row>
      <xdr:rowOff>22860</xdr:rowOff>
    </xdr:from>
    <xdr:to>
      <xdr:col>4</xdr:col>
      <xdr:colOff>571500</xdr:colOff>
      <xdr:row>37</xdr:row>
      <xdr:rowOff>99060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30B3B46C-6D13-4990-A0C9-1F0BD1A3B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" y="3901440"/>
          <a:ext cx="3002280" cy="3002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601980</xdr:colOff>
      <xdr:row>21</xdr:row>
      <xdr:rowOff>30480</xdr:rowOff>
    </xdr:from>
    <xdr:to>
      <xdr:col>9</xdr:col>
      <xdr:colOff>586740</xdr:colOff>
      <xdr:row>37</xdr:row>
      <xdr:rowOff>137160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7145837-368D-4513-85DB-0639FF2059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0380" y="390906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7620</xdr:colOff>
      <xdr:row>21</xdr:row>
      <xdr:rowOff>22860</xdr:rowOff>
    </xdr:from>
    <xdr:to>
      <xdr:col>14</xdr:col>
      <xdr:colOff>586740</xdr:colOff>
      <xdr:row>37</xdr:row>
      <xdr:rowOff>114300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6245F4A-FAAE-41B7-85BC-C7ED0E9EA9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03620" y="3901440"/>
          <a:ext cx="3017520" cy="3017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594360</xdr:colOff>
      <xdr:row>21</xdr:row>
      <xdr:rowOff>15240</xdr:rowOff>
    </xdr:from>
    <xdr:to>
      <xdr:col>19</xdr:col>
      <xdr:colOff>594360</xdr:colOff>
      <xdr:row>37</xdr:row>
      <xdr:rowOff>137160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CB769DD-1816-4BE2-8158-FE9930A5BC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8760" y="3893820"/>
          <a:ext cx="30480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45720</xdr:colOff>
      <xdr:row>40</xdr:row>
      <xdr:rowOff>15240</xdr:rowOff>
    </xdr:from>
    <xdr:to>
      <xdr:col>4</xdr:col>
      <xdr:colOff>601980</xdr:colOff>
      <xdr:row>56</xdr:row>
      <xdr:rowOff>83820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B3261EDD-8CE4-4DD4-B7E7-E790D2FB9A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" y="7391400"/>
          <a:ext cx="2994660" cy="2994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594360</xdr:colOff>
      <xdr:row>40</xdr:row>
      <xdr:rowOff>7620</xdr:rowOff>
    </xdr:from>
    <xdr:to>
      <xdr:col>9</xdr:col>
      <xdr:colOff>586740</xdr:colOff>
      <xdr:row>56</xdr:row>
      <xdr:rowOff>121920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EF2246C1-F5D9-4A68-8C50-482B389B9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2760" y="7383780"/>
          <a:ext cx="304038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601980</xdr:colOff>
      <xdr:row>40</xdr:row>
      <xdr:rowOff>15240</xdr:rowOff>
    </xdr:from>
    <xdr:to>
      <xdr:col>14</xdr:col>
      <xdr:colOff>586740</xdr:colOff>
      <xdr:row>56</xdr:row>
      <xdr:rowOff>121920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2F2C4FD6-4063-4A5E-B800-10D496D292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88380" y="739140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601980</xdr:colOff>
      <xdr:row>40</xdr:row>
      <xdr:rowOff>7620</xdr:rowOff>
    </xdr:from>
    <xdr:to>
      <xdr:col>19</xdr:col>
      <xdr:colOff>586740</xdr:colOff>
      <xdr:row>56</xdr:row>
      <xdr:rowOff>114300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79C81763-EDA8-426F-98AF-F0012A4946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36380" y="738378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59</xdr:row>
      <xdr:rowOff>7620</xdr:rowOff>
    </xdr:from>
    <xdr:to>
      <xdr:col>4</xdr:col>
      <xdr:colOff>579120</xdr:colOff>
      <xdr:row>75</xdr:row>
      <xdr:rowOff>99060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E3CCE0C-1712-4FDF-AD7E-7455C4930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881360"/>
          <a:ext cx="3017520" cy="30175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601980</xdr:colOff>
      <xdr:row>59</xdr:row>
      <xdr:rowOff>7620</xdr:rowOff>
    </xdr:from>
    <xdr:to>
      <xdr:col>9</xdr:col>
      <xdr:colOff>594360</xdr:colOff>
      <xdr:row>75</xdr:row>
      <xdr:rowOff>121920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F8290D9C-791D-4185-969D-C25F6730D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0380" y="10881360"/>
          <a:ext cx="3040380" cy="3040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579120</xdr:colOff>
      <xdr:row>59</xdr:row>
      <xdr:rowOff>15240</xdr:rowOff>
    </xdr:from>
    <xdr:to>
      <xdr:col>14</xdr:col>
      <xdr:colOff>579120</xdr:colOff>
      <xdr:row>75</xdr:row>
      <xdr:rowOff>137160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F6287E8-7AC5-4826-BC5A-0BD77636DF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65520" y="10888980"/>
          <a:ext cx="3048000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594360</xdr:colOff>
      <xdr:row>59</xdr:row>
      <xdr:rowOff>7620</xdr:rowOff>
    </xdr:from>
    <xdr:to>
      <xdr:col>19</xdr:col>
      <xdr:colOff>579120</xdr:colOff>
      <xdr:row>75</xdr:row>
      <xdr:rowOff>114300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CE7AB71A-CF6C-4AAE-A20F-2ADA70C160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8760" y="10881360"/>
          <a:ext cx="3032760" cy="3032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P97"/>
  <sheetViews>
    <sheetView tabSelected="1" zoomScale="90" zoomScaleNormal="90" workbookViewId="0">
      <selection activeCell="A100" sqref="A100:XFD125"/>
    </sheetView>
  </sheetViews>
  <sheetFormatPr defaultRowHeight="14.4" x14ac:dyDescent="0.3"/>
  <cols>
    <col min="1" max="1" width="19.21875" customWidth="1"/>
    <col min="2" max="2" width="13.77734375" customWidth="1"/>
    <col min="3" max="3" width="16.44140625" customWidth="1"/>
    <col min="4" max="4" width="23.21875" customWidth="1"/>
    <col min="5" max="7" width="13.77734375" customWidth="1"/>
    <col min="8" max="8" width="15.77734375" bestFit="1" customWidth="1"/>
    <col min="9" max="9" width="13.77734375" customWidth="1"/>
    <col min="10" max="10" width="22.33203125" bestFit="1" customWidth="1"/>
    <col min="11" max="17" width="13.77734375" customWidth="1"/>
  </cols>
  <sheetData>
    <row r="1" spans="1:16" ht="15" thickBot="1" x14ac:dyDescent="0.35"/>
    <row r="2" spans="1:16" ht="14.4" customHeight="1" x14ac:dyDescent="0.3">
      <c r="A2" s="280" t="s">
        <v>192</v>
      </c>
      <c r="B2" s="281"/>
      <c r="C2" s="281"/>
      <c r="D2" s="281"/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2"/>
    </row>
    <row r="3" spans="1:16" ht="15" thickBot="1" x14ac:dyDescent="0.35">
      <c r="A3" s="283"/>
      <c r="B3" s="284"/>
      <c r="C3" s="284"/>
      <c r="D3" s="284"/>
      <c r="E3" s="284"/>
      <c r="F3" s="284"/>
      <c r="G3" s="284"/>
      <c r="H3" s="284"/>
      <c r="I3" s="284"/>
      <c r="J3" s="284"/>
      <c r="K3" s="284"/>
      <c r="L3" s="284"/>
      <c r="M3" s="284"/>
      <c r="N3" s="284"/>
      <c r="O3" s="285"/>
    </row>
    <row r="4" spans="1:16" ht="15" thickBot="1" x14ac:dyDescent="0.35"/>
    <row r="5" spans="1:16" ht="15" thickBot="1" x14ac:dyDescent="0.35">
      <c r="A5" s="295" t="s">
        <v>189</v>
      </c>
      <c r="B5" s="296"/>
      <c r="C5" s="296"/>
      <c r="D5" s="296"/>
      <c r="E5" s="296"/>
      <c r="F5" s="296"/>
      <c r="G5" s="296"/>
      <c r="H5" s="296"/>
      <c r="I5" s="296"/>
      <c r="J5" s="296"/>
      <c r="K5" s="296"/>
      <c r="L5" s="296"/>
      <c r="M5" s="296"/>
      <c r="N5" s="296"/>
      <c r="O5" s="297"/>
    </row>
    <row r="6" spans="1:16" ht="15" thickBot="1" x14ac:dyDescent="0.35"/>
    <row r="7" spans="1:16" ht="15" thickBot="1" x14ac:dyDescent="0.35">
      <c r="A7" s="298" t="s">
        <v>145</v>
      </c>
      <c r="B7" s="299"/>
      <c r="D7" s="298" t="s">
        <v>144</v>
      </c>
      <c r="E7" s="299"/>
      <c r="G7" s="298" t="s">
        <v>184</v>
      </c>
      <c r="H7" s="300"/>
      <c r="I7" s="300"/>
      <c r="J7" s="300"/>
      <c r="K7" s="300"/>
      <c r="L7" s="300"/>
      <c r="M7" s="300"/>
      <c r="N7" s="300"/>
      <c r="O7" s="299"/>
    </row>
    <row r="8" spans="1:16" ht="90.6" customHeight="1" thickBot="1" x14ac:dyDescent="0.35">
      <c r="A8" s="45" t="s">
        <v>8</v>
      </c>
      <c r="B8" s="19" t="s">
        <v>182</v>
      </c>
      <c r="D8" s="45" t="s">
        <v>8</v>
      </c>
      <c r="E8" s="19" t="s">
        <v>182</v>
      </c>
      <c r="N8" s="66"/>
      <c r="O8" s="66"/>
      <c r="P8" s="66"/>
    </row>
    <row r="9" spans="1:16" x14ac:dyDescent="0.3">
      <c r="A9" s="46" t="s">
        <v>0</v>
      </c>
      <c r="B9" s="6">
        <v>0.67200000000000004</v>
      </c>
      <c r="D9" s="46" t="s">
        <v>0</v>
      </c>
      <c r="E9" s="6">
        <v>0.67</v>
      </c>
    </row>
    <row r="10" spans="1:16" x14ac:dyDescent="0.3">
      <c r="A10" s="47" t="s">
        <v>1</v>
      </c>
      <c r="B10" s="10">
        <v>0.66200000000000003</v>
      </c>
      <c r="D10" s="47" t="s">
        <v>1</v>
      </c>
      <c r="E10" s="10">
        <v>0.65700000000000003</v>
      </c>
    </row>
    <row r="11" spans="1:16" x14ac:dyDescent="0.3">
      <c r="A11" s="47" t="s">
        <v>2</v>
      </c>
      <c r="B11" s="10">
        <v>73.2</v>
      </c>
      <c r="D11" s="47" t="s">
        <v>2</v>
      </c>
      <c r="E11" s="10">
        <v>53.9</v>
      </c>
    </row>
    <row r="12" spans="1:16" ht="15" thickBot="1" x14ac:dyDescent="0.35">
      <c r="A12" s="48" t="s">
        <v>3</v>
      </c>
      <c r="B12" s="21" t="s">
        <v>146</v>
      </c>
      <c r="D12" s="47" t="s">
        <v>3</v>
      </c>
      <c r="E12" s="12" t="s">
        <v>147</v>
      </c>
    </row>
    <row r="13" spans="1:16" ht="15" thickBot="1" x14ac:dyDescent="0.35">
      <c r="A13" s="47" t="s">
        <v>408</v>
      </c>
      <c r="B13" s="10">
        <v>9.44</v>
      </c>
      <c r="D13" s="158" t="s">
        <v>23</v>
      </c>
      <c r="E13" s="159">
        <v>3</v>
      </c>
    </row>
    <row r="14" spans="1:16" x14ac:dyDescent="0.3">
      <c r="A14" s="47" t="s">
        <v>409</v>
      </c>
      <c r="B14" s="10">
        <v>6.62</v>
      </c>
      <c r="D14" s="160" t="s">
        <v>9</v>
      </c>
      <c r="E14" s="58">
        <v>9.4600000000000009</v>
      </c>
    </row>
    <row r="15" spans="1:16" x14ac:dyDescent="0.3">
      <c r="A15" s="47" t="s">
        <v>410</v>
      </c>
      <c r="B15" s="10">
        <v>8.4600000000000009</v>
      </c>
      <c r="D15" s="47" t="s">
        <v>10</v>
      </c>
      <c r="E15" s="10">
        <v>6.62</v>
      </c>
    </row>
    <row r="16" spans="1:16" x14ac:dyDescent="0.3">
      <c r="A16" s="47" t="s">
        <v>148</v>
      </c>
      <c r="B16" s="10">
        <v>9.92</v>
      </c>
      <c r="D16" s="47" t="s">
        <v>11</v>
      </c>
      <c r="E16" s="10">
        <v>8.4499999999999993</v>
      </c>
    </row>
    <row r="17" spans="1:16" x14ac:dyDescent="0.3">
      <c r="A17" s="47" t="s">
        <v>149</v>
      </c>
      <c r="B17" s="10">
        <v>6.91</v>
      </c>
      <c r="D17" s="47" t="s">
        <v>12</v>
      </c>
      <c r="E17" s="10">
        <v>9.6</v>
      </c>
    </row>
    <row r="18" spans="1:16" ht="15" thickBot="1" x14ac:dyDescent="0.35">
      <c r="A18" s="47" t="s">
        <v>150</v>
      </c>
      <c r="B18" s="10">
        <v>8.85</v>
      </c>
      <c r="D18" s="47" t="s">
        <v>13</v>
      </c>
      <c r="E18" s="10">
        <v>6.84</v>
      </c>
    </row>
    <row r="19" spans="1:16" x14ac:dyDescent="0.3">
      <c r="A19" s="47" t="s">
        <v>151</v>
      </c>
      <c r="B19" s="10">
        <v>0.63800000000000001</v>
      </c>
      <c r="D19" s="47" t="s">
        <v>14</v>
      </c>
      <c r="E19" s="10">
        <v>8.91</v>
      </c>
      <c r="J19" s="280" t="s">
        <v>177</v>
      </c>
      <c r="K19" s="281"/>
      <c r="L19" s="281"/>
      <c r="M19" s="281"/>
      <c r="N19" s="281"/>
      <c r="O19" s="282"/>
    </row>
    <row r="20" spans="1:16" ht="15" thickBot="1" x14ac:dyDescent="0.35">
      <c r="A20" s="47" t="s">
        <v>152</v>
      </c>
      <c r="B20" s="10">
        <f>$B$13-$B$16</f>
        <v>-0.48000000000000043</v>
      </c>
      <c r="D20" s="47" t="s">
        <v>15</v>
      </c>
      <c r="E20" s="10">
        <v>0.66400000000000003</v>
      </c>
      <c r="J20" s="283"/>
      <c r="K20" s="284"/>
      <c r="L20" s="284"/>
      <c r="M20" s="284"/>
      <c r="N20" s="284"/>
      <c r="O20" s="285"/>
    </row>
    <row r="21" spans="1:16" x14ac:dyDescent="0.3">
      <c r="A21" s="47" t="s">
        <v>153</v>
      </c>
      <c r="B21" s="10">
        <f>$B$14-$B$17</f>
        <v>-0.29000000000000004</v>
      </c>
      <c r="D21" s="47" t="s">
        <v>4</v>
      </c>
      <c r="E21" s="10">
        <f t="shared" ref="E21:E23" si="0">E14-E17</f>
        <v>-0.13999999999999879</v>
      </c>
    </row>
    <row r="22" spans="1:16" x14ac:dyDescent="0.3">
      <c r="A22" s="47" t="s">
        <v>154</v>
      </c>
      <c r="B22" s="10">
        <f>$B$15-$B$18</f>
        <v>-0.38999999999999879</v>
      </c>
      <c r="D22" s="47" t="s">
        <v>5</v>
      </c>
      <c r="E22" s="10">
        <f t="shared" si="0"/>
        <v>-0.21999999999999975</v>
      </c>
    </row>
    <row r="23" spans="1:16" ht="15" thickBot="1" x14ac:dyDescent="0.35">
      <c r="A23" s="48" t="s">
        <v>155</v>
      </c>
      <c r="B23" s="15">
        <f>$B$9-$B$19</f>
        <v>3.400000000000003E-2</v>
      </c>
      <c r="D23" s="47" t="s">
        <v>6</v>
      </c>
      <c r="E23" s="10">
        <f t="shared" si="0"/>
        <v>-0.46000000000000085</v>
      </c>
      <c r="H23" s="68"/>
      <c r="I23" s="68"/>
      <c r="J23" s="68"/>
      <c r="K23" s="68"/>
      <c r="L23" s="68"/>
      <c r="M23" s="68"/>
      <c r="N23" s="68"/>
      <c r="O23" s="68"/>
      <c r="P23" s="68"/>
    </row>
    <row r="24" spans="1:16" ht="15" thickBot="1" x14ac:dyDescent="0.35">
      <c r="D24" s="48" t="s">
        <v>7</v>
      </c>
      <c r="E24" s="15">
        <f t="shared" ref="E24" si="1">E9-E20</f>
        <v>6.0000000000000053E-3</v>
      </c>
    </row>
    <row r="25" spans="1:16" ht="15" thickBot="1" x14ac:dyDescent="0.35">
      <c r="A25" s="45" t="s">
        <v>180</v>
      </c>
    </row>
    <row r="26" spans="1:16" ht="87" thickBot="1" x14ac:dyDescent="0.35">
      <c r="A26" s="96" t="s">
        <v>182</v>
      </c>
      <c r="C26" s="301" t="s">
        <v>163</v>
      </c>
      <c r="D26" s="302"/>
      <c r="E26" s="302"/>
      <c r="F26" s="302"/>
      <c r="G26" s="302"/>
      <c r="H26" s="303"/>
      <c r="K26" s="150"/>
      <c r="L26" s="68"/>
      <c r="M26" s="68"/>
      <c r="N26" s="68"/>
    </row>
    <row r="27" spans="1:16" ht="15" thickBot="1" x14ac:dyDescent="0.35">
      <c r="A27" s="103" t="s">
        <v>28</v>
      </c>
      <c r="C27" s="97"/>
      <c r="D27" s="98" t="s">
        <v>117</v>
      </c>
      <c r="E27" s="98" t="s">
        <v>123</v>
      </c>
      <c r="F27" s="98" t="s">
        <v>124</v>
      </c>
      <c r="G27" s="98" t="s">
        <v>118</v>
      </c>
      <c r="H27" s="99"/>
    </row>
    <row r="28" spans="1:16" x14ac:dyDescent="0.3">
      <c r="A28" s="113" t="s">
        <v>32</v>
      </c>
      <c r="C28" s="162" t="s">
        <v>119</v>
      </c>
      <c r="D28" s="228">
        <v>88</v>
      </c>
      <c r="E28" s="228">
        <v>3.14</v>
      </c>
      <c r="F28" s="161">
        <v>28.06</v>
      </c>
      <c r="G28" s="161" t="s">
        <v>147</v>
      </c>
      <c r="H28" s="183" t="s">
        <v>120</v>
      </c>
    </row>
    <row r="29" spans="1:16" x14ac:dyDescent="0.3">
      <c r="A29" s="119" t="s">
        <v>31</v>
      </c>
      <c r="C29" s="111" t="s">
        <v>25</v>
      </c>
      <c r="D29" s="197">
        <v>1.9900000000000001E-4</v>
      </c>
      <c r="E29" s="197">
        <v>3.0700000000000001E-5</v>
      </c>
      <c r="F29" s="113">
        <v>6.49</v>
      </c>
      <c r="G29" s="197">
        <v>1.5E-10</v>
      </c>
      <c r="H29" s="114" t="s">
        <v>120</v>
      </c>
    </row>
    <row r="30" spans="1:16" x14ac:dyDescent="0.3">
      <c r="A30" s="106" t="s">
        <v>39</v>
      </c>
      <c r="C30" s="105" t="s">
        <v>27</v>
      </c>
      <c r="D30" s="192">
        <v>-9.0299999999999994</v>
      </c>
      <c r="E30" s="192">
        <v>3.15</v>
      </c>
      <c r="F30" s="106">
        <v>-2.87</v>
      </c>
      <c r="G30" s="192">
        <v>4.2500000000000003E-3</v>
      </c>
      <c r="H30" s="107" t="s">
        <v>122</v>
      </c>
    </row>
    <row r="31" spans="1:16" x14ac:dyDescent="0.3">
      <c r="A31" s="113" t="s">
        <v>25</v>
      </c>
      <c r="C31" s="111" t="s">
        <v>28</v>
      </c>
      <c r="D31" s="197">
        <v>-10.1</v>
      </c>
      <c r="E31" s="197">
        <v>2.36</v>
      </c>
      <c r="F31" s="113">
        <v>-4.28</v>
      </c>
      <c r="G31" s="197">
        <v>2.0999999999999999E-5</v>
      </c>
      <c r="H31" s="114" t="s">
        <v>120</v>
      </c>
    </row>
    <row r="32" spans="1:16" x14ac:dyDescent="0.3">
      <c r="A32" s="113" t="s">
        <v>30</v>
      </c>
      <c r="C32" s="111" t="s">
        <v>30</v>
      </c>
      <c r="D32" s="197">
        <v>-10.199999999999999</v>
      </c>
      <c r="E32" s="197">
        <v>2.19</v>
      </c>
      <c r="F32" s="113">
        <v>-4.6399999999999997</v>
      </c>
      <c r="G32" s="197">
        <v>4.0999999999999997E-6</v>
      </c>
      <c r="H32" s="114" t="s">
        <v>120</v>
      </c>
    </row>
    <row r="33" spans="1:8" x14ac:dyDescent="0.3">
      <c r="A33" s="9" t="s">
        <v>27</v>
      </c>
      <c r="C33" s="111" t="s">
        <v>31</v>
      </c>
      <c r="D33" s="197">
        <v>-24.8</v>
      </c>
      <c r="E33" s="197">
        <v>7.03</v>
      </c>
      <c r="F33" s="113">
        <v>-3.53</v>
      </c>
      <c r="G33" s="197">
        <v>4.2999999999999999E-4</v>
      </c>
      <c r="H33" s="114" t="s">
        <v>120</v>
      </c>
    </row>
    <row r="34" spans="1:8" ht="15" thickBot="1" x14ac:dyDescent="0.35">
      <c r="A34" s="14"/>
      <c r="C34" s="111" t="s">
        <v>32</v>
      </c>
      <c r="D34" s="197">
        <v>33.200000000000003</v>
      </c>
      <c r="E34" s="197">
        <v>3.78</v>
      </c>
      <c r="F34" s="113">
        <v>8.7799999999999994</v>
      </c>
      <c r="G34" s="113" t="s">
        <v>147</v>
      </c>
      <c r="H34" s="114" t="s">
        <v>120</v>
      </c>
    </row>
    <row r="35" spans="1:8" x14ac:dyDescent="0.3">
      <c r="A35" s="130" t="s">
        <v>74</v>
      </c>
      <c r="C35" s="111" t="s">
        <v>39</v>
      </c>
      <c r="D35" s="197">
        <v>115</v>
      </c>
      <c r="E35" s="197">
        <v>0.316</v>
      </c>
      <c r="F35" s="113">
        <v>3.64</v>
      </c>
      <c r="G35" s="197">
        <v>2.9E-4</v>
      </c>
      <c r="H35" s="114" t="s">
        <v>120</v>
      </c>
    </row>
    <row r="36" spans="1:8" x14ac:dyDescent="0.3">
      <c r="A36" s="133" t="s">
        <v>85</v>
      </c>
      <c r="C36" s="105" t="s">
        <v>43</v>
      </c>
      <c r="D36" s="192">
        <v>-8.26</v>
      </c>
      <c r="E36" s="192">
        <v>2.85</v>
      </c>
      <c r="F36" s="106">
        <v>-2.9</v>
      </c>
      <c r="G36" s="192">
        <v>3.8800000000000002E-3</v>
      </c>
      <c r="H36" s="107" t="s">
        <v>122</v>
      </c>
    </row>
    <row r="37" spans="1:8" x14ac:dyDescent="0.3">
      <c r="A37" s="128" t="s">
        <v>112</v>
      </c>
      <c r="C37" s="105" t="s">
        <v>47</v>
      </c>
      <c r="D37" s="192">
        <v>-8.33</v>
      </c>
      <c r="E37" s="192">
        <v>2.77</v>
      </c>
      <c r="F37" s="106">
        <v>-3</v>
      </c>
      <c r="G37" s="192">
        <v>2.7699999999999999E-3</v>
      </c>
      <c r="H37" s="107" t="s">
        <v>122</v>
      </c>
    </row>
    <row r="38" spans="1:8" x14ac:dyDescent="0.3">
      <c r="A38" s="119" t="s">
        <v>100</v>
      </c>
      <c r="C38" s="8" t="s">
        <v>52</v>
      </c>
      <c r="D38" s="185">
        <v>-9.92</v>
      </c>
      <c r="E38" s="185">
        <v>4.88</v>
      </c>
      <c r="F38" s="9">
        <v>-2.0299999999999998</v>
      </c>
      <c r="G38" s="185">
        <v>4.231E-2</v>
      </c>
      <c r="H38" s="10" t="s">
        <v>121</v>
      </c>
    </row>
    <row r="39" spans="1:8" x14ac:dyDescent="0.3">
      <c r="A39" s="109" t="s">
        <v>75</v>
      </c>
      <c r="C39" s="8" t="s">
        <v>53</v>
      </c>
      <c r="D39" s="185">
        <v>-10.9</v>
      </c>
      <c r="E39" s="185">
        <v>4.34</v>
      </c>
      <c r="F39" s="9">
        <v>-2.52</v>
      </c>
      <c r="G39" s="185">
        <v>1.1990000000000001E-2</v>
      </c>
      <c r="H39" s="10" t="s">
        <v>121</v>
      </c>
    </row>
    <row r="40" spans="1:8" x14ac:dyDescent="0.3">
      <c r="A40" s="109" t="s">
        <v>52</v>
      </c>
      <c r="C40" s="111" t="s">
        <v>68</v>
      </c>
      <c r="D40" s="197">
        <v>-9.33</v>
      </c>
      <c r="E40" s="197">
        <v>1.73</v>
      </c>
      <c r="F40" s="113">
        <v>-5.39</v>
      </c>
      <c r="G40" s="197">
        <v>9.3999999999999995E-8</v>
      </c>
      <c r="H40" s="114" t="s">
        <v>120</v>
      </c>
    </row>
    <row r="41" spans="1:8" x14ac:dyDescent="0.3">
      <c r="A41" s="9" t="s">
        <v>78</v>
      </c>
      <c r="C41" s="105" t="s">
        <v>74</v>
      </c>
      <c r="D41" s="192">
        <v>-11.4</v>
      </c>
      <c r="E41" s="192">
        <v>4.34</v>
      </c>
      <c r="F41" s="106">
        <v>-2.62</v>
      </c>
      <c r="G41" s="192">
        <v>9.0500000000000008E-3</v>
      </c>
      <c r="H41" s="107" t="s">
        <v>122</v>
      </c>
    </row>
    <row r="42" spans="1:8" x14ac:dyDescent="0.3">
      <c r="A42" s="128" t="s">
        <v>81</v>
      </c>
      <c r="C42" s="111" t="s">
        <v>75</v>
      </c>
      <c r="D42" s="197">
        <v>-12.4</v>
      </c>
      <c r="E42" s="197">
        <v>3.11</v>
      </c>
      <c r="F42" s="113">
        <v>-3.99</v>
      </c>
      <c r="G42" s="197">
        <v>7.2000000000000002E-5</v>
      </c>
      <c r="H42" s="114" t="s">
        <v>120</v>
      </c>
    </row>
    <row r="43" spans="1:8" x14ac:dyDescent="0.3">
      <c r="A43" s="9" t="s">
        <v>79</v>
      </c>
      <c r="C43" s="111" t="s">
        <v>76</v>
      </c>
      <c r="D43" s="197">
        <v>-27.2</v>
      </c>
      <c r="E43" s="197">
        <v>4.87</v>
      </c>
      <c r="F43" s="113">
        <v>-5.58</v>
      </c>
      <c r="G43" s="197">
        <v>3.2999999999999998E-8</v>
      </c>
      <c r="H43" s="114" t="s">
        <v>120</v>
      </c>
    </row>
    <row r="44" spans="1:8" x14ac:dyDescent="0.3">
      <c r="A44" s="113" t="s">
        <v>47</v>
      </c>
      <c r="C44" s="105" t="s">
        <v>78</v>
      </c>
      <c r="D44" s="192">
        <v>-7.16</v>
      </c>
      <c r="E44" s="192">
        <v>2.54</v>
      </c>
      <c r="F44" s="106">
        <v>-2.83</v>
      </c>
      <c r="G44" s="192">
        <v>4.8300000000000001E-3</v>
      </c>
      <c r="H44" s="107" t="s">
        <v>122</v>
      </c>
    </row>
    <row r="45" spans="1:8" ht="15" customHeight="1" x14ac:dyDescent="0.3">
      <c r="A45" s="128" t="s">
        <v>68</v>
      </c>
      <c r="C45" s="8" t="s">
        <v>79</v>
      </c>
      <c r="D45" s="185">
        <v>-7.39</v>
      </c>
      <c r="E45" s="185">
        <v>3.7</v>
      </c>
      <c r="F45" s="9">
        <v>-1.99</v>
      </c>
      <c r="G45" s="185">
        <v>4.6489999999999997E-2</v>
      </c>
      <c r="H45" s="10" t="s">
        <v>121</v>
      </c>
    </row>
    <row r="46" spans="1:8" x14ac:dyDescent="0.3">
      <c r="A46" s="128" t="s">
        <v>53</v>
      </c>
      <c r="C46" s="111" t="s">
        <v>81</v>
      </c>
      <c r="D46" s="197">
        <v>-11.4</v>
      </c>
      <c r="E46" s="197">
        <v>2.8</v>
      </c>
      <c r="F46" s="113">
        <v>-4.08</v>
      </c>
      <c r="G46" s="197">
        <v>4.8999999999999998E-5</v>
      </c>
      <c r="H46" s="114" t="s">
        <v>120</v>
      </c>
    </row>
    <row r="47" spans="1:8" x14ac:dyDescent="0.3">
      <c r="A47" s="109" t="s">
        <v>76</v>
      </c>
      <c r="C47" s="8" t="s">
        <v>85</v>
      </c>
      <c r="D47" s="185">
        <v>-14.1</v>
      </c>
      <c r="E47" s="185">
        <v>5.61</v>
      </c>
      <c r="F47" s="9">
        <v>-2.52</v>
      </c>
      <c r="G47" s="185">
        <v>1.1860000000000001E-2</v>
      </c>
      <c r="H47" s="10" t="s">
        <v>121</v>
      </c>
    </row>
    <row r="48" spans="1:8" x14ac:dyDescent="0.3">
      <c r="A48" s="113" t="s">
        <v>94</v>
      </c>
      <c r="C48" s="105" t="s">
        <v>94</v>
      </c>
      <c r="D48" s="192">
        <v>-26.7</v>
      </c>
      <c r="E48" s="192">
        <v>9.6199999999999992</v>
      </c>
      <c r="F48" s="106">
        <v>-2.77</v>
      </c>
      <c r="G48" s="192">
        <v>5.6800000000000002E-3</v>
      </c>
      <c r="H48" s="107" t="s">
        <v>122</v>
      </c>
    </row>
    <row r="49" spans="1:14" x14ac:dyDescent="0.3">
      <c r="A49" s="119" t="s">
        <v>43</v>
      </c>
      <c r="C49" s="105" t="s">
        <v>100</v>
      </c>
      <c r="D49" s="192">
        <v>-7.91</v>
      </c>
      <c r="E49" s="192">
        <v>2.64</v>
      </c>
      <c r="F49" s="106">
        <v>-3</v>
      </c>
      <c r="G49" s="192">
        <v>2.82E-3</v>
      </c>
      <c r="H49" s="107" t="s">
        <v>122</v>
      </c>
    </row>
    <row r="50" spans="1:14" ht="15" thickBot="1" x14ac:dyDescent="0.35">
      <c r="A50" s="9"/>
      <c r="C50" s="165" t="s">
        <v>112</v>
      </c>
      <c r="D50" s="200">
        <v>-13.9</v>
      </c>
      <c r="E50" s="200">
        <v>3.75</v>
      </c>
      <c r="F50" s="168">
        <v>-3.7</v>
      </c>
      <c r="G50" s="200">
        <v>2.3000000000000001E-4</v>
      </c>
      <c r="H50" s="181" t="s">
        <v>120</v>
      </c>
    </row>
    <row r="51" spans="1:14" ht="15" thickBot="1" x14ac:dyDescent="0.35">
      <c r="A51" s="9"/>
    </row>
    <row r="52" spans="1:14" ht="15" thickBot="1" x14ac:dyDescent="0.35">
      <c r="A52" s="9"/>
      <c r="C52" s="304" t="s">
        <v>411</v>
      </c>
      <c r="D52" s="45" t="s">
        <v>165</v>
      </c>
      <c r="E52" s="232" t="s">
        <v>167</v>
      </c>
      <c r="F52" s="233" t="s">
        <v>166</v>
      </c>
      <c r="G52" s="234" t="s">
        <v>169</v>
      </c>
      <c r="H52" s="233" t="s">
        <v>168</v>
      </c>
      <c r="I52" s="231" t="s">
        <v>170</v>
      </c>
      <c r="J52" s="230" t="s">
        <v>171</v>
      </c>
      <c r="K52" s="233" t="s">
        <v>183</v>
      </c>
    </row>
    <row r="53" spans="1:14" x14ac:dyDescent="0.3">
      <c r="A53" s="9"/>
      <c r="C53" s="305"/>
      <c r="D53" s="248">
        <v>762</v>
      </c>
      <c r="E53" s="245">
        <v>553</v>
      </c>
      <c r="F53" s="80">
        <v>994</v>
      </c>
      <c r="G53" s="84">
        <v>738</v>
      </c>
      <c r="H53" s="80">
        <v>786</v>
      </c>
      <c r="I53" s="242">
        <v>728</v>
      </c>
      <c r="J53" s="239">
        <f>I53-D53</f>
        <v>-34</v>
      </c>
      <c r="K53" s="152">
        <f>J53/I53*100</f>
        <v>-4.6703296703296706</v>
      </c>
    </row>
    <row r="54" spans="1:14" x14ac:dyDescent="0.3">
      <c r="A54" s="9"/>
      <c r="C54" s="305"/>
      <c r="D54" s="249">
        <v>662</v>
      </c>
      <c r="E54" s="246">
        <v>465</v>
      </c>
      <c r="F54" s="76">
        <v>884</v>
      </c>
      <c r="G54" s="85">
        <v>640</v>
      </c>
      <c r="H54" s="76">
        <v>685</v>
      </c>
      <c r="I54" s="243">
        <v>545</v>
      </c>
      <c r="J54" s="240">
        <f>I54-D54</f>
        <v>-117</v>
      </c>
      <c r="K54" s="152">
        <f>J54/I54*100</f>
        <v>-21.467889908256883</v>
      </c>
      <c r="M54" s="66"/>
      <c r="N54" s="66"/>
    </row>
    <row r="55" spans="1:14" ht="15" thickBot="1" x14ac:dyDescent="0.35">
      <c r="A55" s="14"/>
      <c r="C55" s="305"/>
      <c r="D55" s="249">
        <v>746</v>
      </c>
      <c r="E55" s="246">
        <v>539</v>
      </c>
      <c r="F55" s="76">
        <v>978</v>
      </c>
      <c r="G55" s="85">
        <v>723</v>
      </c>
      <c r="H55" s="76">
        <v>771</v>
      </c>
      <c r="I55" s="243">
        <v>925</v>
      </c>
      <c r="J55" s="240">
        <f>I55-D55</f>
        <v>179</v>
      </c>
      <c r="K55" s="152">
        <f>J55/I55*100</f>
        <v>19.351351351351351</v>
      </c>
    </row>
    <row r="56" spans="1:14" ht="15" thickBot="1" x14ac:dyDescent="0.35">
      <c r="C56" s="306"/>
      <c r="D56" s="250">
        <v>689</v>
      </c>
      <c r="E56" s="247">
        <v>489</v>
      </c>
      <c r="F56" s="78">
        <v>915</v>
      </c>
      <c r="G56" s="86">
        <v>667</v>
      </c>
      <c r="H56" s="78">
        <v>713</v>
      </c>
      <c r="I56" s="244">
        <v>1033</v>
      </c>
      <c r="J56" s="241">
        <f>I56-D56</f>
        <v>344</v>
      </c>
      <c r="K56" s="157">
        <f>J56/I56*100</f>
        <v>33.301064859632142</v>
      </c>
    </row>
    <row r="57" spans="1:14" s="62" customFormat="1" ht="15" thickBot="1" x14ac:dyDescent="0.35"/>
    <row r="58" spans="1:14" s="62" customFormat="1" ht="15" thickBot="1" x14ac:dyDescent="0.35">
      <c r="A58" s="289" t="s">
        <v>156</v>
      </c>
      <c r="B58" s="290"/>
      <c r="C58" s="290"/>
      <c r="D58" s="290"/>
      <c r="E58" s="290"/>
      <c r="F58" s="290"/>
      <c r="G58" s="290"/>
      <c r="H58" s="290"/>
      <c r="I58" s="291"/>
    </row>
    <row r="59" spans="1:14" s="62" customFormat="1" x14ac:dyDescent="0.3">
      <c r="A59" s="169" t="s">
        <v>32</v>
      </c>
      <c r="B59" s="172" t="s">
        <v>25</v>
      </c>
      <c r="C59" s="171" t="s">
        <v>28</v>
      </c>
      <c r="D59" s="170" t="s">
        <v>27</v>
      </c>
      <c r="E59" s="170" t="s">
        <v>31</v>
      </c>
      <c r="F59" s="170" t="s">
        <v>30</v>
      </c>
      <c r="G59" s="170" t="s">
        <v>76</v>
      </c>
      <c r="H59" s="170" t="s">
        <v>68</v>
      </c>
      <c r="I59" s="174" t="s">
        <v>81</v>
      </c>
    </row>
    <row r="60" spans="1:14" s="62" customFormat="1" ht="15" thickBot="1" x14ac:dyDescent="0.35">
      <c r="A60" s="165">
        <v>0.45029999999999998</v>
      </c>
      <c r="B60" s="168">
        <v>0.32569999999999999</v>
      </c>
      <c r="C60" s="167">
        <v>-0.2671</v>
      </c>
      <c r="D60" s="166">
        <v>-0.1736</v>
      </c>
      <c r="E60" s="166">
        <v>-0.16589999999999999</v>
      </c>
      <c r="F60" s="166">
        <v>-0.13719999999999999</v>
      </c>
      <c r="G60" s="166">
        <v>-0.11559999999999999</v>
      </c>
      <c r="H60" s="166">
        <v>-0.11360000000000001</v>
      </c>
      <c r="I60" s="15">
        <v>-9.0499999999999997E-2</v>
      </c>
    </row>
    <row r="61" spans="1:14" s="62" customFormat="1" x14ac:dyDescent="0.3">
      <c r="A61" s="175" t="s">
        <v>39</v>
      </c>
      <c r="B61" s="173" t="s">
        <v>75</v>
      </c>
      <c r="C61" s="173" t="s">
        <v>47</v>
      </c>
      <c r="D61" s="173" t="s">
        <v>112</v>
      </c>
      <c r="E61" s="173" t="s">
        <v>100</v>
      </c>
      <c r="F61" s="173" t="s">
        <v>43</v>
      </c>
      <c r="G61" s="173" t="s">
        <v>78</v>
      </c>
      <c r="H61" s="173" t="s">
        <v>94</v>
      </c>
      <c r="I61" s="174" t="s">
        <v>74</v>
      </c>
    </row>
    <row r="62" spans="1:14" s="62" customFormat="1" ht="15" thickBot="1" x14ac:dyDescent="0.35">
      <c r="A62" s="13">
        <v>8.4599999999999995E-2</v>
      </c>
      <c r="B62" s="14">
        <v>-8.3099999999999993E-2</v>
      </c>
      <c r="C62" s="14">
        <v>-7.8399999999999997E-2</v>
      </c>
      <c r="D62" s="14">
        <v>-7.8E-2</v>
      </c>
      <c r="E62" s="14">
        <v>-6.2600000000000003E-2</v>
      </c>
      <c r="F62" s="14">
        <v>-6.0600000000000001E-2</v>
      </c>
      <c r="G62" s="14">
        <v>-6.0499999999999998E-2</v>
      </c>
      <c r="H62" s="14">
        <v>-5.6899999999999999E-2</v>
      </c>
      <c r="I62" s="15">
        <v>-5.3999999999999999E-2</v>
      </c>
    </row>
    <row r="63" spans="1:14" s="62" customFormat="1" x14ac:dyDescent="0.3">
      <c r="A63" s="175" t="s">
        <v>85</v>
      </c>
      <c r="B63" s="173" t="s">
        <v>53</v>
      </c>
      <c r="C63" s="173" t="s">
        <v>52</v>
      </c>
      <c r="D63" s="173" t="s">
        <v>79</v>
      </c>
      <c r="E63" s="57"/>
      <c r="F63" s="57"/>
      <c r="G63" s="57"/>
      <c r="H63" s="57"/>
      <c r="I63" s="58"/>
    </row>
    <row r="64" spans="1:14" s="62" customFormat="1" ht="15" thickBot="1" x14ac:dyDescent="0.35">
      <c r="A64" s="13">
        <v>-5.2200000000000003E-2</v>
      </c>
      <c r="B64" s="14">
        <v>-5.1999999999999998E-2</v>
      </c>
      <c r="C64" s="14">
        <v>-4.2200000000000001E-2</v>
      </c>
      <c r="D64" s="14">
        <v>-4.1500000000000002E-2</v>
      </c>
      <c r="E64" s="14"/>
      <c r="F64" s="14"/>
      <c r="G64" s="14"/>
      <c r="H64" s="14"/>
      <c r="I64" s="15"/>
    </row>
    <row r="65" spans="1:10" s="62" customFormat="1" ht="15" thickBot="1" x14ac:dyDescent="0.35">
      <c r="A65" s="292" t="s">
        <v>116</v>
      </c>
      <c r="B65" s="293"/>
      <c r="C65" s="293"/>
      <c r="D65" s="293"/>
      <c r="E65" s="293"/>
      <c r="F65" s="293"/>
      <c r="G65" s="293"/>
      <c r="H65" s="293"/>
      <c r="I65" s="294"/>
    </row>
    <row r="66" spans="1:10" s="62" customFormat="1" x14ac:dyDescent="0.3">
      <c r="A66" s="175" t="s">
        <v>32</v>
      </c>
      <c r="B66" s="173" t="s">
        <v>25</v>
      </c>
      <c r="C66" s="173" t="s">
        <v>28</v>
      </c>
      <c r="D66" s="173" t="s">
        <v>27</v>
      </c>
      <c r="E66" s="173" t="s">
        <v>31</v>
      </c>
      <c r="F66" s="173" t="s">
        <v>30</v>
      </c>
      <c r="G66" s="173" t="s">
        <v>76</v>
      </c>
      <c r="H66" s="173" t="s">
        <v>68</v>
      </c>
      <c r="I66" s="174" t="s">
        <v>81</v>
      </c>
    </row>
    <row r="67" spans="1:10" s="62" customFormat="1" ht="15" thickBot="1" x14ac:dyDescent="0.35">
      <c r="A67" s="13">
        <v>6.31</v>
      </c>
      <c r="B67" s="14">
        <v>6.03</v>
      </c>
      <c r="C67" s="14">
        <v>9.34</v>
      </c>
      <c r="D67" s="14">
        <v>8.7799999999999994</v>
      </c>
      <c r="E67" s="14">
        <v>5.28</v>
      </c>
      <c r="F67" s="14">
        <v>2.1</v>
      </c>
      <c r="G67" s="14">
        <v>1.03</v>
      </c>
      <c r="H67" s="14">
        <v>1.07</v>
      </c>
      <c r="I67" s="15">
        <v>1.18</v>
      </c>
    </row>
    <row r="68" spans="1:10" s="62" customFormat="1" x14ac:dyDescent="0.3">
      <c r="A68" s="175" t="s">
        <v>39</v>
      </c>
      <c r="B68" s="173" t="s">
        <v>75</v>
      </c>
      <c r="C68" s="173" t="s">
        <v>47</v>
      </c>
      <c r="D68" s="173" t="s">
        <v>112</v>
      </c>
      <c r="E68" s="173" t="s">
        <v>100</v>
      </c>
      <c r="F68" s="173" t="s">
        <v>43</v>
      </c>
      <c r="G68" s="173" t="s">
        <v>78</v>
      </c>
      <c r="H68" s="173" t="s">
        <v>94</v>
      </c>
      <c r="I68" s="174" t="s">
        <v>74</v>
      </c>
    </row>
    <row r="69" spans="1:10" s="62" customFormat="1" ht="15" thickBot="1" x14ac:dyDescent="0.35">
      <c r="A69" s="13">
        <v>1.29</v>
      </c>
      <c r="B69" s="14">
        <v>1.04</v>
      </c>
      <c r="C69" s="14">
        <v>1.64</v>
      </c>
      <c r="D69" s="14">
        <v>1.06</v>
      </c>
      <c r="E69" s="14">
        <v>1.05</v>
      </c>
      <c r="F69" s="14">
        <v>1.05</v>
      </c>
      <c r="G69" s="14">
        <v>1.1000000000000001</v>
      </c>
      <c r="H69" s="14">
        <v>1.01</v>
      </c>
      <c r="I69" s="15">
        <v>1.02</v>
      </c>
    </row>
    <row r="70" spans="1:10" s="62" customFormat="1" ht="15" customHeight="1" x14ac:dyDescent="0.3">
      <c r="A70" s="175" t="s">
        <v>85</v>
      </c>
      <c r="B70" s="173" t="s">
        <v>53</v>
      </c>
      <c r="C70" s="173" t="s">
        <v>52</v>
      </c>
      <c r="D70" s="173" t="s">
        <v>79</v>
      </c>
      <c r="E70" s="173"/>
      <c r="F70" s="173"/>
      <c r="G70" s="173"/>
      <c r="H70" s="173"/>
      <c r="I70" s="174"/>
    </row>
    <row r="71" spans="1:10" ht="15" thickBot="1" x14ac:dyDescent="0.35">
      <c r="A71" s="13">
        <v>1.03</v>
      </c>
      <c r="B71" s="14">
        <v>1.02</v>
      </c>
      <c r="C71" s="14">
        <v>1.03</v>
      </c>
      <c r="D71" s="14">
        <v>1.04</v>
      </c>
      <c r="E71" s="14"/>
      <c r="F71" s="14"/>
      <c r="G71" s="14"/>
      <c r="H71" s="14"/>
      <c r="I71" s="15"/>
    </row>
    <row r="72" spans="1:10" ht="15" thickBot="1" x14ac:dyDescent="0.35">
      <c r="A72" s="229"/>
    </row>
    <row r="73" spans="1:10" ht="15" thickBot="1" x14ac:dyDescent="0.35">
      <c r="A73" s="286" t="s">
        <v>194</v>
      </c>
      <c r="B73" s="287"/>
      <c r="C73" s="287"/>
      <c r="D73" s="287"/>
      <c r="E73" s="287"/>
      <c r="F73" s="287"/>
      <c r="G73" s="287"/>
      <c r="H73" s="287"/>
      <c r="I73" s="287"/>
      <c r="J73" s="288"/>
    </row>
    <row r="74" spans="1:10" s="191" customFormat="1" ht="63.6" customHeight="1" thickBot="1" x14ac:dyDescent="0.35">
      <c r="A74" s="186"/>
      <c r="B74" s="16"/>
      <c r="C74" s="16" t="s">
        <v>190</v>
      </c>
      <c r="D74" s="16" t="s">
        <v>188</v>
      </c>
      <c r="E74" s="16" t="s">
        <v>185</v>
      </c>
      <c r="F74" s="16" t="s">
        <v>186</v>
      </c>
      <c r="G74" s="16" t="s">
        <v>187</v>
      </c>
      <c r="H74" s="16" t="s">
        <v>195</v>
      </c>
      <c r="I74" s="189" t="s">
        <v>196</v>
      </c>
      <c r="J74" s="190" t="s">
        <v>193</v>
      </c>
    </row>
    <row r="75" spans="1:10" x14ac:dyDescent="0.3">
      <c r="A75" s="162" t="s">
        <v>119</v>
      </c>
      <c r="B75" s="228">
        <v>88</v>
      </c>
      <c r="C75" s="161"/>
      <c r="D75" s="161"/>
      <c r="E75" s="161"/>
      <c r="F75" s="161"/>
      <c r="G75" s="161"/>
      <c r="H75" s="161"/>
      <c r="I75" s="195"/>
      <c r="J75" s="196"/>
    </row>
    <row r="76" spans="1:10" x14ac:dyDescent="0.3">
      <c r="A76" s="111" t="s">
        <v>25</v>
      </c>
      <c r="B76" s="197">
        <v>1.9900000000000001E-4</v>
      </c>
      <c r="C76" s="113">
        <v>46345.26</v>
      </c>
      <c r="D76" s="113">
        <v>1</v>
      </c>
      <c r="E76" s="197">
        <f t="shared" ref="E76:E97" si="2">$B$75+($B$76*$C$76)+($B$77*$C$77)+($B$78*$C$78)+($B$79*$C$79)+($B$80*$C$80)+($B$81*$C$81)+($B$82*$C$82)+($B$83*$C$83)+($B$84*$C$84)+($B$85*$C$85)+($B$86*$C$86)+($B$87*$C$87)+($B$88*$C$88)+($B$89*$C$89)+($B$90*$C$90)+($B$91*$C$91)+($B$92*$C$92)+($B$93*$C$93)+($B$94*$C$94)+($B$95*$C$95)+($B$96*$C$96)+($B$97*$C$97)</f>
        <v>89.918026740000016</v>
      </c>
      <c r="F76" s="197">
        <f>$B$75+($B$76*($C$76+$D$76))+($B$77*$C$77)+($B$78*$C$78)+($B$79*$C$79)+($B$80*$C$80)+($B$81*$C$81)+($B$82*$C$82)+($B$83*$C$83)+($B$84*$C$84)+($B$85*$C$85)+($B$86*$C$86)+($B$87*$C$87)+($B$88*$C$88)+($B$89*$C$89)+($B$90*$C$90)+($B$91*$C$91)+($B$92*$C$92)+($B$93*$C$93)+($B$94*$C$94)+($B$95*$C$95)+($B$96*$C$96)+($B$97*$C$97)</f>
        <v>89.918225739999997</v>
      </c>
      <c r="G76" s="197">
        <v>0.62937481171728105</v>
      </c>
      <c r="H76" s="197">
        <f>((E76*G76)+1)^(1/G76)</f>
        <v>626.61816670087558</v>
      </c>
      <c r="I76" s="198">
        <f>((F76*G76)+1)^(1/G76)</f>
        <v>626.62033187640986</v>
      </c>
      <c r="J76" s="199">
        <f>I76-H76</f>
        <v>2.1651755342873003E-3</v>
      </c>
    </row>
    <row r="77" spans="1:10" x14ac:dyDescent="0.3">
      <c r="A77" s="105" t="s">
        <v>27</v>
      </c>
      <c r="B77" s="192">
        <v>-9.0299999999999994</v>
      </c>
      <c r="C77" s="106">
        <v>0.29599999999999999</v>
      </c>
      <c r="D77" s="106">
        <v>0.01</v>
      </c>
      <c r="E77" s="192">
        <f t="shared" si="2"/>
        <v>89.918026740000016</v>
      </c>
      <c r="F77" s="192">
        <f>$B$75+($B$76*$C$76)+($B$77*($C$77+$D$77))+($B$78*$C$78)+($B$79*$C$79)+($B$80*$C$80)+($B$81*$C$81)+($B$82*$C$82)+($B$83*$C$83)+($B$84*$C$84)+($B$85*$C$85)+($B$86*$C$86)+($B$87*$C$87)+($B$88*$C$88)+($B$89*$C$89)+($B$90*$C$90)+($B$91*$C$91)+($B$92*$C$92)+($B$93*$C$93)+($B$94*$C$94)+($B$95*$C$95)+($B$96*$C$96)+($B$97*$C$97)</f>
        <v>89.827726740000003</v>
      </c>
      <c r="G77" s="192">
        <v>0.62937481171728105</v>
      </c>
      <c r="H77" s="192">
        <f t="shared" ref="H77:H97" si="3">((E77*G77)+1)^(1/G77)</f>
        <v>626.61816670087558</v>
      </c>
      <c r="I77" s="193">
        <f t="shared" ref="I77:I97" si="4">((F77*G77)+1)^(1/G77)</f>
        <v>625.63596363628756</v>
      </c>
      <c r="J77" s="194">
        <f t="shared" ref="J77:J97" si="5">I77-H77</f>
        <v>-0.98220306458802042</v>
      </c>
    </row>
    <row r="78" spans="1:10" x14ac:dyDescent="0.3">
      <c r="A78" s="111" t="s">
        <v>28</v>
      </c>
      <c r="B78" s="197">
        <v>-10.1</v>
      </c>
      <c r="C78" s="113">
        <v>0.42899999999999999</v>
      </c>
      <c r="D78" s="113">
        <v>0.01</v>
      </c>
      <c r="E78" s="197">
        <f t="shared" si="2"/>
        <v>89.918026740000016</v>
      </c>
      <c r="F78" s="197">
        <f>$B$75+($B$76*$C$76)+($B$77*$C$77)+($B$78*($C$78+$D$78))+($B$79*$C$79)+($B$80*$C$80)+($B$81*$C$81)+($B$82*$C$82)+($B$83*$C$83)+($B$84*$C$84)+($B$85*$C$85)+($B$86*$C$86)+($B$87*$C$87)+($B$88*$C$88)+($B$89*$C$89)+($B$90*$C$90)+($B$91*$C$91)+($B$92*$C$92)+($B$93*$C$93)+($B$94*$C$94)+($B$95*$C$95)+($B$96*$C$96)+($B$97*$C$97)</f>
        <v>89.817026740000017</v>
      </c>
      <c r="G78" s="197">
        <v>0.62937481171728105</v>
      </c>
      <c r="H78" s="197">
        <f t="shared" si="3"/>
        <v>626.61816670087558</v>
      </c>
      <c r="I78" s="198">
        <f t="shared" si="4"/>
        <v>625.51961640076934</v>
      </c>
      <c r="J78" s="199">
        <f t="shared" si="5"/>
        <v>-1.0985503001062398</v>
      </c>
    </row>
    <row r="79" spans="1:10" x14ac:dyDescent="0.3">
      <c r="A79" s="111" t="s">
        <v>30</v>
      </c>
      <c r="B79" s="197">
        <v>-10.199999999999999</v>
      </c>
      <c r="C79" s="113">
        <v>0.57599999999999996</v>
      </c>
      <c r="D79" s="113">
        <v>0.01</v>
      </c>
      <c r="E79" s="197">
        <f t="shared" si="2"/>
        <v>89.918026740000016</v>
      </c>
      <c r="F79" s="197">
        <f>$B$75+($B$76*$C$76)+($B$77*$C$77)+($B$78*$C$78)+($B$79*($C$79+$D$79))+($B$80*$C$80)+($B$81*$C$81)+($B$82*$C$82)+($B$83*$C$83)+($B$84*$C$84)+($B$85*$C$85)+($B$86*$C$86)+($B$87*$C$87)+($B$88*$C$88)+($B$89*$C$89)+($B$90*$C$90)+($B$91*$C$91)+($B$92*$C$92)+($B$93*$C$93)+($B$94*$C$94)+($B$95*$C$95)+($B$96*$C$96)+($B$97*$C$97)</f>
        <v>89.816026740000012</v>
      </c>
      <c r="G79" s="197">
        <v>0.62937481171728105</v>
      </c>
      <c r="H79" s="197">
        <f t="shared" si="3"/>
        <v>626.61816670087558</v>
      </c>
      <c r="I79" s="198">
        <f t="shared" si="4"/>
        <v>625.50874323714334</v>
      </c>
      <c r="J79" s="199">
        <f t="shared" si="5"/>
        <v>-1.1094234637322415</v>
      </c>
    </row>
    <row r="80" spans="1:10" x14ac:dyDescent="0.3">
      <c r="A80" s="111" t="s">
        <v>31</v>
      </c>
      <c r="B80" s="197">
        <v>-24.8</v>
      </c>
      <c r="C80" s="113">
        <v>0.129</v>
      </c>
      <c r="D80" s="113">
        <v>0.01</v>
      </c>
      <c r="E80" s="197">
        <f t="shared" si="2"/>
        <v>89.918026740000016</v>
      </c>
      <c r="F80" s="197">
        <f>$B$75+($B$76*$C$76)+($B$77*$C$77)+($B$78*$C$78)+($B$79*$C$79)+($B$80*($C$80+$D$80))+($B$81*$C$81)+($B$82*$C$82)+($B$83*$C$83)+($B$84*$C$84)+($B$85*$C$85)+($B$86*$C$86)+($B$87*$C$87)+($B$88*$C$88)+($B$89*$C$89)+($B$90*$C$90)+($B$91*$C$91)+($B$92*$C$92)+($B$93*$C$93)+($B$94*$C$94)+($B$95*$C$95)+($B$96*$C$96)+($B$97*$C$97)</f>
        <v>89.670026740000026</v>
      </c>
      <c r="G80" s="197">
        <v>0.62937481171728105</v>
      </c>
      <c r="H80" s="197">
        <f t="shared" si="3"/>
        <v>626.61816670087558</v>
      </c>
      <c r="I80" s="198">
        <f t="shared" si="4"/>
        <v>623.92201322207586</v>
      </c>
      <c r="J80" s="199">
        <f t="shared" si="5"/>
        <v>-2.6961534787997152</v>
      </c>
    </row>
    <row r="81" spans="1:10" x14ac:dyDescent="0.3">
      <c r="A81" s="111" t="s">
        <v>32</v>
      </c>
      <c r="B81" s="197">
        <v>33.200000000000003</v>
      </c>
      <c r="C81" s="113">
        <v>0.23100000000000001</v>
      </c>
      <c r="D81" s="113">
        <v>0.01</v>
      </c>
      <c r="E81" s="197">
        <f t="shared" si="2"/>
        <v>89.918026740000016</v>
      </c>
      <c r="F81" s="197">
        <f>$B$75+($B$76*$C$76)+($B$77*$C$77)+($B$78*$C$78)+($B$79*$C$79)+($B$80*$C$80)+($B$81*($C$81+$D$81))+($B$82*$C$82)+($B$83*$C$83)+($B$84*$C$84)+($B$85*$C$85)+($B$86*$C$86)+($B$87*$C$87)+($B$88*$C$88)+($B$89*$C$89)+($B$90*$C$90)+($B$91*$C$91)+($B$92*$C$92)+($B$93*$C$93)+($B$94*$C$94)+($B$95*$C$95)+($B$96*$C$96)+($B$97*$C$97)</f>
        <v>90.25002674000001</v>
      </c>
      <c r="G81" s="197">
        <v>0.62937481171728105</v>
      </c>
      <c r="H81" s="197">
        <f t="shared" si="3"/>
        <v>626.61816670087558</v>
      </c>
      <c r="I81" s="198">
        <f t="shared" si="4"/>
        <v>630.23427397056435</v>
      </c>
      <c r="J81" s="199">
        <f t="shared" si="5"/>
        <v>3.6161072696887686</v>
      </c>
    </row>
    <row r="82" spans="1:10" x14ac:dyDescent="0.3">
      <c r="A82" s="111" t="s">
        <v>39</v>
      </c>
      <c r="B82" s="197">
        <v>115</v>
      </c>
      <c r="C82" s="113">
        <f>0.962/100</f>
        <v>9.6200000000000001E-3</v>
      </c>
      <c r="D82" s="113">
        <v>0.01</v>
      </c>
      <c r="E82" s="197">
        <f t="shared" si="2"/>
        <v>89.918026740000016</v>
      </c>
      <c r="F82" s="197">
        <f>$B$75+($B$76*$C$76)+($B$77*$C$77)+($B$78*$C$78)+($B$79*$C$79)+($B$80*$C$80)+($B$81*$C$81)+($B$82*($C$82+$D$82))+($B$83*$C$83)+($B$84*$C$84)+($B$85*$C$85)+($B$86*$C$86)+($B$87*$C$87)+($B$88*$C$88)+($B$89*$C$89)+($B$90*$C$90)+($B$91*$C$91)+($B$92*$C$92)+($B$93*$C$93)+($B$94*$C$94)+($B$95*$C$95)+($B$96*$C$96)+($B$97*$C$97)</f>
        <v>91.068026740000008</v>
      </c>
      <c r="G82" s="197">
        <v>0.62937481171728105</v>
      </c>
      <c r="H82" s="197">
        <f t="shared" si="3"/>
        <v>626.61816670087558</v>
      </c>
      <c r="I82" s="198">
        <f t="shared" si="4"/>
        <v>639.17669982213999</v>
      </c>
      <c r="J82" s="199">
        <f t="shared" si="5"/>
        <v>12.558533121264418</v>
      </c>
    </row>
    <row r="83" spans="1:10" x14ac:dyDescent="0.3">
      <c r="A83" s="105" t="s">
        <v>43</v>
      </c>
      <c r="B83" s="192">
        <v>-8.26</v>
      </c>
      <c r="C83" s="106">
        <v>0</v>
      </c>
      <c r="D83" s="106">
        <v>1</v>
      </c>
      <c r="E83" s="192">
        <f t="shared" si="2"/>
        <v>89.918026740000016</v>
      </c>
      <c r="F83" s="192">
        <f>$B$75+($B$76*$C$76)+($B$77*$C$77)+($B$78*$C$78)+($B$79*$C$79)+($B$80*$C$80)+($B$81*$C$81)+($B$82*$C$82)+($B$83*($C$83+$D$83))+($B$84*$C$84)+($B$85*$C$85)+($B$86*$C$86)+($B$87*$C$87)+($B$88*$C$88)+($B$89*$C$89)+($B$90*$C$90)+($B$91*$C$91)+($B$92*$C$92)+($B$93*$C$93)+($B$94*$C$94)+($B$95*$C$95)+($B$96*$C$96)+($B$97*$C$97)</f>
        <v>81.658026740000011</v>
      </c>
      <c r="G83" s="192">
        <v>0.62937481171728105</v>
      </c>
      <c r="H83" s="192">
        <f t="shared" si="3"/>
        <v>626.61816670087558</v>
      </c>
      <c r="I83" s="193">
        <f t="shared" si="4"/>
        <v>539.16624019781079</v>
      </c>
      <c r="J83" s="194">
        <f t="shared" si="5"/>
        <v>-87.451926503064783</v>
      </c>
    </row>
    <row r="84" spans="1:10" x14ac:dyDescent="0.3">
      <c r="A84" s="105" t="s">
        <v>47</v>
      </c>
      <c r="B84" s="192">
        <v>-8.33</v>
      </c>
      <c r="C84" s="106">
        <v>0</v>
      </c>
      <c r="D84" s="106">
        <v>1</v>
      </c>
      <c r="E84" s="192">
        <f t="shared" si="2"/>
        <v>89.918026740000016</v>
      </c>
      <c r="F84" s="192">
        <f>$B$75+($B$76*$C$76)+($B$77*$C$77)+($B$78*$C$78)+($B$79*$C$79)+($B$80*$C$80)+($B$81*$C$81)+($B$82*$C$82)+($B$83*$C$83)+($B$84*($C$84+$D$84))+($B$85*$C$85)+($B$86*$C$86)+($B$87*$C$87)+($B$88*$C$88)+($B$89*$C$89)+($B$90*$C$90)+($B$91*$C$91)+($B$92*$C$92)+($B$93*$C$93)+($B$94*$C$94)+($B$95*$C$95)+($B$96*$C$96)+($B$97*$C$97)</f>
        <v>81.588026740000018</v>
      </c>
      <c r="G84" s="192">
        <v>0.62937481171728105</v>
      </c>
      <c r="H84" s="192">
        <f t="shared" si="3"/>
        <v>626.61816670087558</v>
      </c>
      <c r="I84" s="193">
        <f t="shared" si="4"/>
        <v>538.4460690372722</v>
      </c>
      <c r="J84" s="194">
        <f t="shared" si="5"/>
        <v>-88.172097663603381</v>
      </c>
    </row>
    <row r="85" spans="1:10" x14ac:dyDescent="0.3">
      <c r="A85" s="8" t="s">
        <v>52</v>
      </c>
      <c r="B85" s="185">
        <v>-9.92</v>
      </c>
      <c r="C85" s="9">
        <v>0</v>
      </c>
      <c r="D85" s="9">
        <v>1</v>
      </c>
      <c r="E85" s="185">
        <f t="shared" si="2"/>
        <v>89.918026740000016</v>
      </c>
      <c r="F85" s="185">
        <f>$B$75+($B$76*$C$76)+($B$77*$C$77)+($B$78*$C$78)+($B$79*$C$79)+($B$80*$C$80)+($B$81*$C$81)+($B$82*$C$82)+($B$83*$C$83)+($B$84*$C$84)+($B$85*($C$85+$D$85))+($B$86*$C$86)+($B$87*$C$87)+($B$88*$C$88)+($B$89*$C$89)+($B$90*$C$90)+($B$91*$C$91)+($B$92*$C$92)+($B$93*$C$93)+($B$94*$C$94)+($B$95*$C$95)+($B$96*$C$96)+($B$97*$C$97)</f>
        <v>79.998026740000014</v>
      </c>
      <c r="G85" s="185">
        <v>0.62937481171728105</v>
      </c>
      <c r="H85" s="185">
        <f t="shared" si="3"/>
        <v>626.61816670087558</v>
      </c>
      <c r="I85" s="187">
        <f t="shared" si="4"/>
        <v>522.18423889215762</v>
      </c>
      <c r="J85" s="188">
        <f t="shared" si="5"/>
        <v>-104.43392780871795</v>
      </c>
    </row>
    <row r="86" spans="1:10" x14ac:dyDescent="0.3">
      <c r="A86" s="8" t="s">
        <v>53</v>
      </c>
      <c r="B86" s="185">
        <v>-10.9</v>
      </c>
      <c r="C86" s="9">
        <v>0</v>
      </c>
      <c r="D86" s="9">
        <v>1</v>
      </c>
      <c r="E86" s="185">
        <f t="shared" si="2"/>
        <v>89.918026740000016</v>
      </c>
      <c r="F86" s="185">
        <f>$B$75+($B$76*$C$76)+($B$77*$C$77)+($B$78*$C$78)+($B$79*$C$79)+($B$80*$C$80)+($B$81*$C$81)+($B$82*$C$82)+($B$83*$C$83)+($B$84*$C$84)+($B$85*$C$85)+($B$86*($C$86+$D$86))+($B$87*$C$87)+($B$88*$C$88)+($B$89*$C$89)+($B$90*$C$90)+($B$91*$C$91)+($B$92*$C$92)+($B$93*$C$93)+($B$94*$C$94)+($B$95*$C$95)+($B$96*$C$96)+($B$97*$C$97)</f>
        <v>79.01802674000001</v>
      </c>
      <c r="G86" s="185">
        <v>0.62937481171728105</v>
      </c>
      <c r="H86" s="185">
        <f t="shared" si="3"/>
        <v>626.61816670087558</v>
      </c>
      <c r="I86" s="187">
        <f t="shared" si="4"/>
        <v>512.2535639231653</v>
      </c>
      <c r="J86" s="188">
        <f t="shared" si="5"/>
        <v>-114.36460277771027</v>
      </c>
    </row>
    <row r="87" spans="1:10" x14ac:dyDescent="0.3">
      <c r="A87" s="111" t="s">
        <v>68</v>
      </c>
      <c r="B87" s="197">
        <v>-9.33</v>
      </c>
      <c r="C87" s="113">
        <v>0</v>
      </c>
      <c r="D87" s="113">
        <v>1</v>
      </c>
      <c r="E87" s="197">
        <f t="shared" si="2"/>
        <v>89.918026740000016</v>
      </c>
      <c r="F87" s="197">
        <f>$B$75+($B$76*$C$76)+($B$77*$C$77)+($B$78*$C$78)+($B$79*$C$79)+($B$80*$C$80)+($B$81*$C$81)+($B$82*$C$82)+($B$83*$C$83)+($B$84*$C$84)+($B$85*$C$85)+($B$86*$C$86)+($B$87*($C$87+$D$87))+($B$88*$C$88)+($B$89*$C$89)+($B$90*$C$90)+($B$91*$C$91)+($B$92*$C$92)+($B$93*$C$93)+($B$94*$C$94)+($B$95*$C$95)+($B$96*$C$96)+($B$97*$C$97)</f>
        <v>80.588026740000018</v>
      </c>
      <c r="G87" s="197">
        <v>0.62937481171728105</v>
      </c>
      <c r="H87" s="197">
        <f t="shared" si="3"/>
        <v>626.61816670087558</v>
      </c>
      <c r="I87" s="198">
        <f t="shared" si="4"/>
        <v>528.19692845251734</v>
      </c>
      <c r="J87" s="199">
        <f t="shared" si="5"/>
        <v>-98.421238248358236</v>
      </c>
    </row>
    <row r="88" spans="1:10" x14ac:dyDescent="0.3">
      <c r="A88" s="105" t="s">
        <v>74</v>
      </c>
      <c r="B88" s="192">
        <v>-11.4</v>
      </c>
      <c r="C88" s="106">
        <v>0</v>
      </c>
      <c r="D88" s="106">
        <v>1</v>
      </c>
      <c r="E88" s="192">
        <f t="shared" si="2"/>
        <v>89.918026740000016</v>
      </c>
      <c r="F88" s="192">
        <f>$B$75+($B$76*$C$76)+($B$77*$C$77)+($B$78*$C$78)+($B$79*$C$79)+($B$80*$C$80)+($B$81*$C$81)+($B$82*$C$82)+($B$83*$C$83)+($B$84*$C$84)+($B$85*$C$85)+($B$86*$C$86)+($B$87*$C$87)+($B$88*($C$88+$D$88))+($B$89*$C$89)+($B$90*$C$90)+($B$91*$C$91)+($B$92*$C$92)+($B$93*$C$93)+($B$94*$C$94)+($B$95*$C$95)+($B$96*$C$96)+($B$97*$C$97)</f>
        <v>78.51802674000001</v>
      </c>
      <c r="G88" s="192">
        <v>0.62937481171728105</v>
      </c>
      <c r="H88" s="192">
        <f t="shared" si="3"/>
        <v>626.61816670087558</v>
      </c>
      <c r="I88" s="193">
        <f t="shared" si="4"/>
        <v>507.21416434327926</v>
      </c>
      <c r="J88" s="194">
        <f t="shared" si="5"/>
        <v>-119.40400235759631</v>
      </c>
    </row>
    <row r="89" spans="1:10" x14ac:dyDescent="0.3">
      <c r="A89" s="111" t="s">
        <v>75</v>
      </c>
      <c r="B89" s="197">
        <v>-12.4</v>
      </c>
      <c r="C89" s="113">
        <v>0</v>
      </c>
      <c r="D89" s="113">
        <v>1</v>
      </c>
      <c r="E89" s="197">
        <f t="shared" si="2"/>
        <v>89.918026740000016</v>
      </c>
      <c r="F89" s="197">
        <f>$B$75+($B$76*$C$76)+($B$77*$C$77)+($B$78*$C$78)+($B$79*$C$79)+($B$80*$C$80)+($B$81*$C$81)+($B$82*$C$82)+($B$83*$C$83)+($B$84*$C$84)+($B$85*$C$85)+($B$86*$C$86)+($B$87*$C$87)+($B$88*$C$88)+($B$89*($C$89+$D$89))+($B$90*$C$90)+($B$91*$C$91)+($B$92*$C$92)+($B$93*$C$93)+($B$94*$C$94)+($B$95*$C$95)+($B$96*$C$96)+($B$97*$C$97)</f>
        <v>77.51802674000001</v>
      </c>
      <c r="G89" s="197">
        <v>0.62937481171728105</v>
      </c>
      <c r="H89" s="197">
        <f t="shared" si="3"/>
        <v>626.61816670087558</v>
      </c>
      <c r="I89" s="198">
        <f t="shared" si="4"/>
        <v>497.19087921013409</v>
      </c>
      <c r="J89" s="199">
        <f t="shared" si="5"/>
        <v>-129.42728749074149</v>
      </c>
    </row>
    <row r="90" spans="1:10" x14ac:dyDescent="0.3">
      <c r="A90" s="111" t="s">
        <v>76</v>
      </c>
      <c r="B90" s="197">
        <v>-27.2</v>
      </c>
      <c r="C90" s="113">
        <v>0</v>
      </c>
      <c r="D90" s="113">
        <v>1</v>
      </c>
      <c r="E90" s="197">
        <f t="shared" si="2"/>
        <v>89.918026740000016</v>
      </c>
      <c r="F90" s="197">
        <f>$B$75+($B$76*$C$76)+($B$77*$C$77)+($B$78*$C$78)+($B$79*$C$79)+($B$80*$C$80)+($B$81*$C$81)+($B$82*$C$82)+($B$83*$C$83)+($B$84*$C$84)+($B$85*$C$85)+($B$86*$C$86)+($B$87*$C$87)+($B$88*$C$88)+($B$89*$C$89)+($B$90*($C$90+$D$90))+($B$91*$C$91)+($B$92*$C$92)+($B$93*$C$93)+($B$94*$C$94)+($B$95*$C$95)+($B$96*$C$96)+($B$97*$C$97)</f>
        <v>62.718026740000013</v>
      </c>
      <c r="G90" s="197">
        <v>0.62937481171728105</v>
      </c>
      <c r="H90" s="197">
        <f t="shared" si="3"/>
        <v>626.61816670087558</v>
      </c>
      <c r="I90" s="198">
        <f t="shared" si="4"/>
        <v>357.76081103433307</v>
      </c>
      <c r="J90" s="199">
        <f t="shared" si="5"/>
        <v>-268.8573556665425</v>
      </c>
    </row>
    <row r="91" spans="1:10" x14ac:dyDescent="0.3">
      <c r="A91" s="105" t="s">
        <v>78</v>
      </c>
      <c r="B91" s="192">
        <v>-7.16</v>
      </c>
      <c r="C91" s="106">
        <v>0</v>
      </c>
      <c r="D91" s="106">
        <v>1</v>
      </c>
      <c r="E91" s="192">
        <f t="shared" si="2"/>
        <v>89.918026740000016</v>
      </c>
      <c r="F91" s="192">
        <f>$B$75+($B$76*$C$76)+($B$77*$C$77)+($B$78*$C$78)+($B$79*$C$79)+($B$80*$C$80)+($B$81*$C$81)+($B$82*$C$82)+($B$83*$C$83)+($B$84*$C$84)+($B$85*$C$85)+($B$86*$C$86)+($B$87*$C$87)+($B$88*$C$88)+($B$89*$C$89)+($B$90*$C$90)+($B$91*($C$91+$D$91))+($B$92*$C$92)+($B$93*$C$93)+($B$94*$C$94)+($B$95*$C$95)+($B$96*$C$96)+($B$97*$C$97)</f>
        <v>82.75802674000002</v>
      </c>
      <c r="G91" s="192">
        <v>0.62937481171728105</v>
      </c>
      <c r="H91" s="192">
        <f t="shared" si="3"/>
        <v>626.61816670087558</v>
      </c>
      <c r="I91" s="193">
        <f t="shared" si="4"/>
        <v>550.52998022793849</v>
      </c>
      <c r="J91" s="194">
        <f t="shared" si="5"/>
        <v>-76.088186472937082</v>
      </c>
    </row>
    <row r="92" spans="1:10" x14ac:dyDescent="0.3">
      <c r="A92" s="8" t="s">
        <v>79</v>
      </c>
      <c r="B92" s="185">
        <v>-7.39</v>
      </c>
      <c r="C92" s="9">
        <v>0</v>
      </c>
      <c r="D92" s="9">
        <v>1</v>
      </c>
      <c r="E92" s="185">
        <f t="shared" si="2"/>
        <v>89.918026740000016</v>
      </c>
      <c r="F92" s="185">
        <f>$B$75+($B$76*$C$76)+($B$77*$C$77)+($B$78*$C$78)+($B$79*$C$79)+($B$80*$C$80)+($B$81*$C$81)+($B$82*$C$82)+($B$83*$C$83)+($B$84*$C$84)+($B$85*$C$85)+($B$86*$C$86)+($B$87*$C$87)+($B$88*$C$88)+($B$89*$C$89)+($B$90*$C$90)+($B$91*$C$91)+($B$92*($C$92+$D$92))+($B$93*$C$93)+($B$94*$C$94)+($B$95*$C$95)+($B$96*$C$96)+($B$97*$C$97)</f>
        <v>82.528026740000016</v>
      </c>
      <c r="G92" s="185">
        <v>0.62937481171728105</v>
      </c>
      <c r="H92" s="185">
        <f t="shared" si="3"/>
        <v>626.61816670087558</v>
      </c>
      <c r="I92" s="187">
        <f t="shared" si="4"/>
        <v>548.14666580698054</v>
      </c>
      <c r="J92" s="188">
        <f t="shared" si="5"/>
        <v>-78.47150089389504</v>
      </c>
    </row>
    <row r="93" spans="1:10" x14ac:dyDescent="0.3">
      <c r="A93" s="111" t="s">
        <v>81</v>
      </c>
      <c r="B93" s="197">
        <v>-11.4</v>
      </c>
      <c r="C93" s="113">
        <v>0</v>
      </c>
      <c r="D93" s="113">
        <v>1</v>
      </c>
      <c r="E93" s="197">
        <f t="shared" si="2"/>
        <v>89.918026740000016</v>
      </c>
      <c r="F93" s="197">
        <f>$B$75+($B$76*$C$76)+($B$77*$C$77)+($B$78*$C$78)+($B$79*$C$79)+($B$80*$C$80)+($B$81*$C$81)+($B$82*$C$82)+($B$83*$C$83)+($B$84*$C$84)+($B$85*$C$85)+($B$86*$C$86)+($B$87*$C$87)+($B$88*$C$88)+($B$89*$C$89)+($B$90*$C$90)+($B$91*$C$91)+($B$92*$C$92)+($B$93*($C$93+$D$93))+($B$94*$C$94)+($B$95*$C$95)+($B$96*$C$96)+($B$97*$C$97)</f>
        <v>78.51802674000001</v>
      </c>
      <c r="G93" s="197">
        <v>0.62937481171728105</v>
      </c>
      <c r="H93" s="197">
        <f t="shared" si="3"/>
        <v>626.61816670087558</v>
      </c>
      <c r="I93" s="198">
        <f t="shared" si="4"/>
        <v>507.21416434327926</v>
      </c>
      <c r="J93" s="199">
        <f t="shared" si="5"/>
        <v>-119.40400235759631</v>
      </c>
    </row>
    <row r="94" spans="1:10" x14ac:dyDescent="0.3">
      <c r="A94" s="8" t="s">
        <v>85</v>
      </c>
      <c r="B94" s="185">
        <v>-14.1</v>
      </c>
      <c r="C94" s="9">
        <v>0</v>
      </c>
      <c r="D94" s="9">
        <v>1</v>
      </c>
      <c r="E94" s="185">
        <f t="shared" si="2"/>
        <v>89.918026740000016</v>
      </c>
      <c r="F94" s="185">
        <f>$B$75+($B$76*$C$76)+($B$77*$C$77)+($B$78*$C$78)+($B$79*$C$79)+($B$80*$C$80)+($B$81*$C$81)+($B$82*$C$82)+($B$83*$C$83)+($B$84*$C$84)+($B$85*$C$85)+($B$86*$C$86)+($B$87*$C$87)+($B$88*$C$88)+($B$89*$C$89)+($B$90*$C$90)+($B$91*$C$91)+($B$92*$C$92)+($B$93*$C$93)+($B$94*($C$94+$D$94))+($B$95*$C$95)+($B$96*$C$96)+($B$97*$C$97)</f>
        <v>75.818026740000022</v>
      </c>
      <c r="G94" s="185">
        <v>0.62937481171728105</v>
      </c>
      <c r="H94" s="185">
        <f t="shared" si="3"/>
        <v>626.61816670087558</v>
      </c>
      <c r="I94" s="187">
        <f t="shared" si="4"/>
        <v>480.32210987142685</v>
      </c>
      <c r="J94" s="188">
        <f t="shared" si="5"/>
        <v>-146.29605682944873</v>
      </c>
    </row>
    <row r="95" spans="1:10" x14ac:dyDescent="0.3">
      <c r="A95" s="105" t="s">
        <v>94</v>
      </c>
      <c r="B95" s="192">
        <v>-26.7</v>
      </c>
      <c r="C95" s="106">
        <v>0</v>
      </c>
      <c r="D95" s="106">
        <v>1</v>
      </c>
      <c r="E95" s="192">
        <f t="shared" si="2"/>
        <v>89.918026740000016</v>
      </c>
      <c r="F95" s="192">
        <f>$B$75+($B$76*$C$76)+($B$77*$C$77)+($B$78*$C$78)+($B$79*$C$79)+($B$80*$C$80)+($B$81*$C$81)+($B$82*$C$82)+($B$83*$C$83)+($B$84*$C$84)+($B$85*$C$85)+($B$86*$C$86)+($B$87*$C$87)+($B$88*$C$88)+($B$89*$C$89)+($B$90*$C$90)+($B$91*$C$91)+($B$92*$C$92)+($B$93*$C$93)+($B$94*$C$94)+($B$95*($C$95+$D$95))+($B$96*$C$96)+($B$97*$C$97)</f>
        <v>63.218026740000013</v>
      </c>
      <c r="G95" s="192">
        <v>0.62937481171728105</v>
      </c>
      <c r="H95" s="192">
        <f t="shared" si="3"/>
        <v>626.61816670087558</v>
      </c>
      <c r="I95" s="193">
        <f t="shared" si="4"/>
        <v>362.19064915563837</v>
      </c>
      <c r="J95" s="194">
        <f t="shared" si="5"/>
        <v>-264.42751754523721</v>
      </c>
    </row>
    <row r="96" spans="1:10" x14ac:dyDescent="0.3">
      <c r="A96" s="105" t="s">
        <v>100</v>
      </c>
      <c r="B96" s="192">
        <v>-7.91</v>
      </c>
      <c r="C96" s="106">
        <v>0</v>
      </c>
      <c r="D96" s="106">
        <v>1</v>
      </c>
      <c r="E96" s="192">
        <f t="shared" si="2"/>
        <v>89.918026740000016</v>
      </c>
      <c r="F96" s="192">
        <f>$B$75+($B$76*$C$76)+($B$77*$C$77)+($B$78*$C$78)+($B$79*$C$79)+($B$80*$C$80)+($B$81*$C$81)+($B$82*$C$82)+($B$83*$C$83)+($B$84*$C$84)+($B$85*$C$85)+($B$86*$C$86)+($B$87*$C$87)+($B$88*$C$88)+($B$89*$C$89)+($B$90*$C$90)+($B$91*$C$91)+($B$92*$C$92)+($B$93*$C$93)+($B$94*$C$94)+($B$95*$C$95)+($B$96*($C$96+$D$96))+($B$97*$C$97)</f>
        <v>82.00802674000002</v>
      </c>
      <c r="G96" s="192">
        <v>0.62937481171728105</v>
      </c>
      <c r="H96" s="192">
        <f t="shared" si="3"/>
        <v>626.61816670087558</v>
      </c>
      <c r="I96" s="193">
        <f t="shared" si="4"/>
        <v>542.77244398496509</v>
      </c>
      <c r="J96" s="194">
        <f t="shared" si="5"/>
        <v>-83.845722715910483</v>
      </c>
    </row>
    <row r="97" spans="1:10" ht="15" thickBot="1" x14ac:dyDescent="0.35">
      <c r="A97" s="165" t="s">
        <v>112</v>
      </c>
      <c r="B97" s="200">
        <v>-13.9</v>
      </c>
      <c r="C97" s="168">
        <v>0</v>
      </c>
      <c r="D97" s="168">
        <v>1</v>
      </c>
      <c r="E97" s="200">
        <f t="shared" si="2"/>
        <v>89.918026740000016</v>
      </c>
      <c r="F97" s="200">
        <f>$B$75+($B$76*$C$76)+($B$77*$C$77)+($B$78*$C$78)+($B$79*$C$79)+($B$80*$C$80)+($B$81*$C$81)+($B$82*$C$82)+($B$83*$C$83)+($B$84*$C$84)+($B$85*$C$85)+($B$86*$C$86)+($B$87*$C$87)+($B$88*$C$88)+($B$89*$C$89)+($B$90*$C$90)+($B$91*$C$91)+($B$92*$C$92)+($B$93*$C$93)+($B$94*$C$94)+($B$95*$C$95)+($B$96*$C$96)+($B$97*($C$97+$D$97))</f>
        <v>76.01802674000001</v>
      </c>
      <c r="G97" s="200">
        <v>0.62937481171728105</v>
      </c>
      <c r="H97" s="200">
        <f t="shared" si="3"/>
        <v>626.61816670087558</v>
      </c>
      <c r="I97" s="201">
        <f t="shared" si="4"/>
        <v>482.29545779241823</v>
      </c>
      <c r="J97" s="202">
        <f t="shared" si="5"/>
        <v>-144.32270890845734</v>
      </c>
    </row>
  </sheetData>
  <mergeCells count="11">
    <mergeCell ref="A2:O3"/>
    <mergeCell ref="A73:J73"/>
    <mergeCell ref="A58:I58"/>
    <mergeCell ref="A65:I65"/>
    <mergeCell ref="A5:O5"/>
    <mergeCell ref="A7:B7"/>
    <mergeCell ref="D7:E7"/>
    <mergeCell ref="G7:O7"/>
    <mergeCell ref="J19:O20"/>
    <mergeCell ref="C26:H26"/>
    <mergeCell ref="C52:C56"/>
  </mergeCells>
  <conditionalFormatting sqref="B9:B10">
    <cfRule type="cellIs" dxfId="340" priority="13" operator="greaterThan">
      <formula>0.9</formula>
    </cfRule>
    <cfRule type="cellIs" dxfId="339" priority="14" operator="greaterThan">
      <formula>0.8</formula>
    </cfRule>
    <cfRule type="cellIs" dxfId="338" priority="15" operator="greaterThan">
      <formula>0.7</formula>
    </cfRule>
    <cfRule type="cellIs" dxfId="337" priority="16" operator="greaterThan">
      <formula>0.6</formula>
    </cfRule>
  </conditionalFormatting>
  <conditionalFormatting sqref="E9:E10">
    <cfRule type="cellIs" dxfId="336" priority="9" operator="greaterThan">
      <formula>0.9</formula>
    </cfRule>
    <cfRule type="cellIs" dxfId="335" priority="10" operator="greaterThan">
      <formula>0.8</formula>
    </cfRule>
    <cfRule type="cellIs" dxfId="334" priority="11" operator="greaterThan">
      <formula>0.7</formula>
    </cfRule>
    <cfRule type="cellIs" dxfId="333" priority="12" operator="greaterThan">
      <formula>0.6</formula>
    </cfRule>
  </conditionalFormatting>
  <printOptions horizontalCentered="1"/>
  <pageMargins left="0" right="0" top="0.5" bottom="0.5" header="0" footer="0"/>
  <pageSetup scale="54" fitToHeight="2" orientation="landscape" horizontalDpi="4294967293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29"/>
  <sheetViews>
    <sheetView zoomScaleNormal="100" workbookViewId="0">
      <selection activeCell="G24" sqref="G24"/>
    </sheetView>
  </sheetViews>
  <sheetFormatPr defaultRowHeight="14.4" x14ac:dyDescent="0.3"/>
  <cols>
    <col min="1" max="2" width="15.109375" style="62" bestFit="1" customWidth="1"/>
    <col min="3" max="3" width="14.21875" style="62" bestFit="1" customWidth="1"/>
    <col min="4" max="4" width="13.6640625" style="62" bestFit="1" customWidth="1"/>
    <col min="5" max="5" width="13.21875" style="62" bestFit="1" customWidth="1"/>
    <col min="6" max="6" width="14.77734375" style="62" bestFit="1" customWidth="1"/>
    <col min="7" max="11" width="13.77734375" style="62" bestFit="1" customWidth="1"/>
    <col min="12" max="13" width="14.77734375" style="62" bestFit="1" customWidth="1"/>
    <col min="14" max="14" width="16.77734375" style="62" bestFit="1" customWidth="1"/>
    <col min="15" max="15" width="15.77734375" style="62" bestFit="1" customWidth="1"/>
    <col min="16" max="17" width="14.77734375" style="62" bestFit="1" customWidth="1"/>
    <col min="18" max="19" width="15.77734375" style="62" bestFit="1" customWidth="1"/>
    <col min="20" max="16384" width="8.88671875" style="62"/>
  </cols>
  <sheetData>
    <row r="1" spans="1:19" ht="15" thickBot="1" x14ac:dyDescent="0.35">
      <c r="A1" s="298" t="s">
        <v>405</v>
      </c>
      <c r="B1" s="300"/>
      <c r="C1" s="300"/>
      <c r="D1" s="300"/>
      <c r="E1" s="300"/>
      <c r="F1" s="300"/>
      <c r="G1" s="300"/>
      <c r="H1" s="300"/>
      <c r="I1" s="300"/>
      <c r="J1" s="300"/>
      <c r="K1" s="300"/>
      <c r="L1" s="300"/>
      <c r="M1" s="300"/>
      <c r="N1" s="300"/>
      <c r="O1" s="300"/>
      <c r="P1" s="300"/>
      <c r="Q1" s="300"/>
      <c r="R1" s="300"/>
      <c r="S1" s="299"/>
    </row>
    <row r="2" spans="1:19" s="3" customFormat="1" ht="15" thickBot="1" x14ac:dyDescent="0.35">
      <c r="A2" s="232" t="s">
        <v>201</v>
      </c>
      <c r="B2" s="235" t="s">
        <v>281</v>
      </c>
      <c r="C2" s="235" t="s">
        <v>25</v>
      </c>
      <c r="D2" s="235" t="s">
        <v>130</v>
      </c>
      <c r="E2" s="235" t="s">
        <v>131</v>
      </c>
      <c r="F2" s="235" t="s">
        <v>26</v>
      </c>
      <c r="G2" s="235" t="s">
        <v>27</v>
      </c>
      <c r="H2" s="235" t="s">
        <v>28</v>
      </c>
      <c r="I2" s="235" t="s">
        <v>29</v>
      </c>
      <c r="J2" s="235" t="s">
        <v>30</v>
      </c>
      <c r="K2" s="235" t="s">
        <v>31</v>
      </c>
      <c r="L2" s="235" t="s">
        <v>32</v>
      </c>
      <c r="M2" s="235" t="s">
        <v>33</v>
      </c>
      <c r="N2" s="235" t="s">
        <v>34</v>
      </c>
      <c r="O2" s="235" t="s">
        <v>35</v>
      </c>
      <c r="P2" s="235" t="s">
        <v>36</v>
      </c>
      <c r="Q2" s="235" t="s">
        <v>37</v>
      </c>
      <c r="R2" s="235" t="s">
        <v>38</v>
      </c>
      <c r="S2" s="233" t="s">
        <v>39</v>
      </c>
    </row>
    <row r="3" spans="1:19" x14ac:dyDescent="0.3">
      <c r="A3" s="4" t="s">
        <v>284</v>
      </c>
      <c r="B3" s="5" t="s">
        <v>285</v>
      </c>
      <c r="C3" s="5" t="s">
        <v>286</v>
      </c>
      <c r="D3" s="5" t="s">
        <v>287</v>
      </c>
      <c r="E3" s="5" t="s">
        <v>398</v>
      </c>
      <c r="F3" s="5" t="s">
        <v>288</v>
      </c>
      <c r="G3" s="5" t="s">
        <v>289</v>
      </c>
      <c r="H3" s="5" t="s">
        <v>289</v>
      </c>
      <c r="I3" s="5" t="s">
        <v>289</v>
      </c>
      <c r="J3" s="5" t="s">
        <v>327</v>
      </c>
      <c r="K3" s="5" t="s">
        <v>289</v>
      </c>
      <c r="L3" s="5" t="s">
        <v>289</v>
      </c>
      <c r="M3" s="5" t="s">
        <v>288</v>
      </c>
      <c r="N3" s="5" t="s">
        <v>328</v>
      </c>
      <c r="O3" s="5" t="s">
        <v>329</v>
      </c>
      <c r="P3" s="5" t="s">
        <v>330</v>
      </c>
      <c r="Q3" s="5" t="s">
        <v>288</v>
      </c>
      <c r="R3" s="5" t="s">
        <v>365</v>
      </c>
      <c r="S3" s="6" t="s">
        <v>330</v>
      </c>
    </row>
    <row r="4" spans="1:19" x14ac:dyDescent="0.3">
      <c r="A4" s="8" t="s">
        <v>290</v>
      </c>
      <c r="B4" s="9" t="s">
        <v>291</v>
      </c>
      <c r="C4" s="9" t="s">
        <v>292</v>
      </c>
      <c r="D4" s="9" t="s">
        <v>293</v>
      </c>
      <c r="E4" s="9" t="s">
        <v>399</v>
      </c>
      <c r="F4" s="9" t="s">
        <v>294</v>
      </c>
      <c r="G4" s="9" t="s">
        <v>295</v>
      </c>
      <c r="H4" s="9" t="s">
        <v>296</v>
      </c>
      <c r="I4" s="9" t="s">
        <v>297</v>
      </c>
      <c r="J4" s="9" t="s">
        <v>331</v>
      </c>
      <c r="K4" s="9" t="s">
        <v>332</v>
      </c>
      <c r="L4" s="9" t="s">
        <v>333</v>
      </c>
      <c r="M4" s="9" t="s">
        <v>334</v>
      </c>
      <c r="N4" s="9" t="s">
        <v>335</v>
      </c>
      <c r="O4" s="9" t="s">
        <v>336</v>
      </c>
      <c r="P4" s="9" t="s">
        <v>337</v>
      </c>
      <c r="Q4" s="9" t="s">
        <v>366</v>
      </c>
      <c r="R4" s="9" t="s">
        <v>367</v>
      </c>
      <c r="S4" s="10" t="s">
        <v>368</v>
      </c>
    </row>
    <row r="5" spans="1:19" x14ac:dyDescent="0.3">
      <c r="A5" s="8" t="s">
        <v>298</v>
      </c>
      <c r="B5" s="9" t="s">
        <v>299</v>
      </c>
      <c r="C5" s="9" t="s">
        <v>300</v>
      </c>
      <c r="D5" s="9" t="s">
        <v>301</v>
      </c>
      <c r="E5" s="9" t="s">
        <v>400</v>
      </c>
      <c r="F5" s="9" t="s">
        <v>302</v>
      </c>
      <c r="G5" s="9" t="s">
        <v>303</v>
      </c>
      <c r="H5" s="9" t="s">
        <v>304</v>
      </c>
      <c r="I5" s="9" t="s">
        <v>305</v>
      </c>
      <c r="J5" s="9" t="s">
        <v>338</v>
      </c>
      <c r="K5" s="9" t="s">
        <v>339</v>
      </c>
      <c r="L5" s="9" t="s">
        <v>340</v>
      </c>
      <c r="M5" s="9" t="s">
        <v>341</v>
      </c>
      <c r="N5" s="9" t="s">
        <v>342</v>
      </c>
      <c r="O5" s="9" t="s">
        <v>343</v>
      </c>
      <c r="P5" s="9" t="s">
        <v>344</v>
      </c>
      <c r="Q5" s="9" t="s">
        <v>369</v>
      </c>
      <c r="R5" s="9" t="s">
        <v>370</v>
      </c>
      <c r="S5" s="10" t="s">
        <v>371</v>
      </c>
    </row>
    <row r="6" spans="1:19" x14ac:dyDescent="0.3">
      <c r="A6" s="8"/>
      <c r="B6" s="9" t="s">
        <v>306</v>
      </c>
      <c r="C6" s="9" t="s">
        <v>307</v>
      </c>
      <c r="D6" s="9" t="s">
        <v>308</v>
      </c>
      <c r="E6" s="9" t="s">
        <v>401</v>
      </c>
      <c r="F6" s="9" t="s">
        <v>309</v>
      </c>
      <c r="G6" s="9" t="s">
        <v>310</v>
      </c>
      <c r="H6" s="9" t="s">
        <v>311</v>
      </c>
      <c r="I6" s="9" t="s">
        <v>312</v>
      </c>
      <c r="J6" s="9" t="s">
        <v>345</v>
      </c>
      <c r="K6" s="9" t="s">
        <v>346</v>
      </c>
      <c r="L6" s="9" t="s">
        <v>347</v>
      </c>
      <c r="M6" s="9" t="s">
        <v>348</v>
      </c>
      <c r="N6" s="9" t="s">
        <v>349</v>
      </c>
      <c r="O6" s="9" t="s">
        <v>350</v>
      </c>
      <c r="P6" s="9" t="s">
        <v>351</v>
      </c>
      <c r="Q6" s="9" t="s">
        <v>372</v>
      </c>
      <c r="R6" s="9" t="s">
        <v>373</v>
      </c>
      <c r="S6" s="10" t="s">
        <v>374</v>
      </c>
    </row>
    <row r="7" spans="1:19" x14ac:dyDescent="0.3">
      <c r="A7" s="8"/>
      <c r="B7" s="9" t="s">
        <v>313</v>
      </c>
      <c r="C7" s="9" t="s">
        <v>314</v>
      </c>
      <c r="D7" s="9" t="s">
        <v>315</v>
      </c>
      <c r="E7" s="9" t="s">
        <v>402</v>
      </c>
      <c r="F7" s="9" t="s">
        <v>316</v>
      </c>
      <c r="G7" s="9" t="s">
        <v>317</v>
      </c>
      <c r="H7" s="9" t="s">
        <v>318</v>
      </c>
      <c r="I7" s="9" t="s">
        <v>319</v>
      </c>
      <c r="J7" s="9" t="s">
        <v>352</v>
      </c>
      <c r="K7" s="9" t="s">
        <v>353</v>
      </c>
      <c r="L7" s="9" t="s">
        <v>354</v>
      </c>
      <c r="M7" s="9" t="s">
        <v>355</v>
      </c>
      <c r="N7" s="9" t="s">
        <v>356</v>
      </c>
      <c r="O7" s="9" t="s">
        <v>357</v>
      </c>
      <c r="P7" s="9" t="s">
        <v>358</v>
      </c>
      <c r="Q7" s="9" t="s">
        <v>375</v>
      </c>
      <c r="R7" s="9" t="s">
        <v>376</v>
      </c>
      <c r="S7" s="10" t="s">
        <v>377</v>
      </c>
    </row>
    <row r="8" spans="1:19" ht="15" thickBot="1" x14ac:dyDescent="0.35">
      <c r="A8" s="13"/>
      <c r="B8" s="14" t="s">
        <v>320</v>
      </c>
      <c r="C8" s="14" t="s">
        <v>321</v>
      </c>
      <c r="D8" s="14" t="s">
        <v>322</v>
      </c>
      <c r="E8" s="14" t="s">
        <v>403</v>
      </c>
      <c r="F8" s="14" t="s">
        <v>323</v>
      </c>
      <c r="G8" s="14" t="s">
        <v>324</v>
      </c>
      <c r="H8" s="14" t="s">
        <v>325</v>
      </c>
      <c r="I8" s="14" t="s">
        <v>326</v>
      </c>
      <c r="J8" s="14" t="s">
        <v>325</v>
      </c>
      <c r="K8" s="14" t="s">
        <v>359</v>
      </c>
      <c r="L8" s="14" t="s">
        <v>360</v>
      </c>
      <c r="M8" s="14" t="s">
        <v>361</v>
      </c>
      <c r="N8" s="14" t="s">
        <v>362</v>
      </c>
      <c r="O8" s="14" t="s">
        <v>363</v>
      </c>
      <c r="P8" s="14" t="s">
        <v>364</v>
      </c>
      <c r="Q8" s="14" t="s">
        <v>378</v>
      </c>
      <c r="R8" s="14" t="s">
        <v>379</v>
      </c>
      <c r="S8" s="15" t="s">
        <v>380</v>
      </c>
    </row>
    <row r="9" spans="1:19" ht="15" thickBot="1" x14ac:dyDescent="0.35"/>
    <row r="10" spans="1:19" ht="15" thickBot="1" x14ac:dyDescent="0.35">
      <c r="A10" s="298" t="s">
        <v>406</v>
      </c>
      <c r="B10" s="300"/>
      <c r="C10" s="300"/>
      <c r="D10" s="300"/>
      <c r="E10" s="300"/>
      <c r="F10" s="300"/>
      <c r="G10" s="300"/>
      <c r="H10" s="300"/>
      <c r="I10" s="300"/>
      <c r="J10" s="300"/>
      <c r="K10" s="300"/>
      <c r="L10" s="300"/>
      <c r="M10" s="300"/>
      <c r="N10" s="299"/>
    </row>
    <row r="11" spans="1:19" s="3" customFormat="1" ht="15" thickBot="1" x14ac:dyDescent="0.35">
      <c r="A11" s="232"/>
      <c r="B11" s="235" t="s">
        <v>381</v>
      </c>
      <c r="C11" s="235" t="s">
        <v>382</v>
      </c>
      <c r="D11" s="235" t="s">
        <v>383</v>
      </c>
      <c r="E11" s="235" t="s">
        <v>384</v>
      </c>
      <c r="F11" s="235" t="s">
        <v>385</v>
      </c>
      <c r="G11" s="235" t="s">
        <v>386</v>
      </c>
      <c r="H11" s="235" t="s">
        <v>387</v>
      </c>
      <c r="I11" s="235" t="s">
        <v>388</v>
      </c>
      <c r="J11" s="235" t="s">
        <v>389</v>
      </c>
      <c r="K11" s="235" t="s">
        <v>390</v>
      </c>
      <c r="L11" s="235" t="s">
        <v>391</v>
      </c>
      <c r="M11" s="235" t="s">
        <v>392</v>
      </c>
      <c r="N11" s="233" t="s">
        <v>393</v>
      </c>
    </row>
    <row r="12" spans="1:19" x14ac:dyDescent="0.3">
      <c r="A12" s="176" t="s">
        <v>394</v>
      </c>
      <c r="B12" s="5">
        <v>1</v>
      </c>
      <c r="C12" s="5">
        <v>813</v>
      </c>
      <c r="D12" s="5" t="s">
        <v>395</v>
      </c>
      <c r="E12" s="5" t="s">
        <v>396</v>
      </c>
      <c r="F12" s="5" t="s">
        <v>396</v>
      </c>
      <c r="G12" s="5" t="s">
        <v>395</v>
      </c>
      <c r="H12" s="5" t="s">
        <v>396</v>
      </c>
      <c r="I12" s="5" t="s">
        <v>397</v>
      </c>
      <c r="J12" s="238" t="s">
        <v>404</v>
      </c>
      <c r="K12" s="238" t="s">
        <v>404</v>
      </c>
      <c r="L12" s="5" t="s">
        <v>396</v>
      </c>
      <c r="M12" s="5" t="s">
        <v>396</v>
      </c>
      <c r="N12" s="6" t="s">
        <v>396</v>
      </c>
    </row>
    <row r="13" spans="1:19" x14ac:dyDescent="0.3">
      <c r="A13" s="236" t="s">
        <v>281</v>
      </c>
      <c r="B13" s="9">
        <v>2</v>
      </c>
      <c r="C13" s="9">
        <v>813</v>
      </c>
      <c r="D13" s="9">
        <v>343770.11</v>
      </c>
      <c r="E13" s="9">
        <v>214658.18</v>
      </c>
      <c r="F13" s="9">
        <v>291200</v>
      </c>
      <c r="G13" s="9">
        <v>336731.34</v>
      </c>
      <c r="H13" s="9">
        <v>235585.14</v>
      </c>
      <c r="I13" s="9">
        <v>10100</v>
      </c>
      <c r="J13" s="9">
        <v>760800</v>
      </c>
      <c r="K13" s="9">
        <v>750700</v>
      </c>
      <c r="L13" s="9">
        <v>0.3</v>
      </c>
      <c r="M13" s="9">
        <v>-1.0900000000000001</v>
      </c>
      <c r="N13" s="10">
        <v>7528.39</v>
      </c>
    </row>
    <row r="14" spans="1:19" x14ac:dyDescent="0.3">
      <c r="A14" s="236" t="s">
        <v>25</v>
      </c>
      <c r="B14" s="9">
        <v>3</v>
      </c>
      <c r="C14" s="9">
        <v>813</v>
      </c>
      <c r="D14" s="9">
        <v>46345.26</v>
      </c>
      <c r="E14" s="9">
        <v>27073.23</v>
      </c>
      <c r="F14" s="9">
        <v>40833</v>
      </c>
      <c r="G14" s="9">
        <v>42235.23</v>
      </c>
      <c r="H14" s="9">
        <v>18332.349999999999</v>
      </c>
      <c r="I14" s="9">
        <v>5000</v>
      </c>
      <c r="J14" s="9">
        <v>200001</v>
      </c>
      <c r="K14" s="9">
        <v>195001</v>
      </c>
      <c r="L14" s="9">
        <v>2</v>
      </c>
      <c r="M14" s="9">
        <v>5.62</v>
      </c>
      <c r="N14" s="10">
        <v>949.5</v>
      </c>
    </row>
    <row r="15" spans="1:19" x14ac:dyDescent="0.3">
      <c r="A15" s="236" t="s">
        <v>130</v>
      </c>
      <c r="B15" s="9">
        <v>4</v>
      </c>
      <c r="C15" s="9">
        <v>813</v>
      </c>
      <c r="D15" s="9">
        <v>616.41</v>
      </c>
      <c r="E15" s="9">
        <v>185.41</v>
      </c>
      <c r="F15" s="9">
        <v>596</v>
      </c>
      <c r="G15" s="9">
        <v>604.47</v>
      </c>
      <c r="H15" s="9">
        <v>121.57</v>
      </c>
      <c r="I15" s="9">
        <v>99</v>
      </c>
      <c r="J15" s="9">
        <v>2001</v>
      </c>
      <c r="K15" s="9">
        <v>1902</v>
      </c>
      <c r="L15" s="9">
        <v>1.19</v>
      </c>
      <c r="M15" s="9">
        <v>5.53</v>
      </c>
      <c r="N15" s="10">
        <v>6.5</v>
      </c>
    </row>
    <row r="16" spans="1:19" x14ac:dyDescent="0.3">
      <c r="A16" s="236" t="s">
        <v>26</v>
      </c>
      <c r="B16" s="9">
        <v>5</v>
      </c>
      <c r="C16" s="9">
        <v>813</v>
      </c>
      <c r="D16" s="9">
        <v>0.04</v>
      </c>
      <c r="E16" s="9">
        <v>0.09</v>
      </c>
      <c r="F16" s="9">
        <v>0.01</v>
      </c>
      <c r="G16" s="9">
        <v>0.02</v>
      </c>
      <c r="H16" s="9">
        <v>0.02</v>
      </c>
      <c r="I16" s="9">
        <v>0</v>
      </c>
      <c r="J16" s="9">
        <v>0.86</v>
      </c>
      <c r="K16" s="9">
        <v>0.86</v>
      </c>
      <c r="L16" s="9">
        <v>4.6900000000000004</v>
      </c>
      <c r="M16" s="9">
        <v>29.87</v>
      </c>
      <c r="N16" s="10">
        <v>0</v>
      </c>
    </row>
    <row r="17" spans="1:14" x14ac:dyDescent="0.3">
      <c r="A17" s="236" t="s">
        <v>27</v>
      </c>
      <c r="B17" s="9">
        <v>6</v>
      </c>
      <c r="C17" s="9">
        <v>813</v>
      </c>
      <c r="D17" s="9">
        <v>0.3</v>
      </c>
      <c r="E17" s="9">
        <v>0.32</v>
      </c>
      <c r="F17" s="9">
        <v>0.16</v>
      </c>
      <c r="G17" s="9">
        <v>0.26</v>
      </c>
      <c r="H17" s="9">
        <v>0.24</v>
      </c>
      <c r="I17" s="9">
        <v>0</v>
      </c>
      <c r="J17" s="9">
        <v>0.97</v>
      </c>
      <c r="K17" s="9">
        <v>0.97</v>
      </c>
      <c r="L17" s="9">
        <v>0.66</v>
      </c>
      <c r="M17" s="9">
        <v>-1.0900000000000001</v>
      </c>
      <c r="N17" s="10">
        <v>0.01</v>
      </c>
    </row>
    <row r="18" spans="1:14" x14ac:dyDescent="0.3">
      <c r="A18" s="236" t="s">
        <v>28</v>
      </c>
      <c r="B18" s="9">
        <v>7</v>
      </c>
      <c r="C18" s="9">
        <v>813</v>
      </c>
      <c r="D18" s="9">
        <v>0.43</v>
      </c>
      <c r="E18" s="9">
        <v>0.43</v>
      </c>
      <c r="F18" s="9">
        <v>0.18</v>
      </c>
      <c r="G18" s="9">
        <v>0.41</v>
      </c>
      <c r="H18" s="9">
        <v>0.26</v>
      </c>
      <c r="I18" s="9">
        <v>0</v>
      </c>
      <c r="J18" s="9">
        <v>1</v>
      </c>
      <c r="K18" s="9">
        <v>1</v>
      </c>
      <c r="L18" s="9">
        <v>0.34</v>
      </c>
      <c r="M18" s="9">
        <v>-1.75</v>
      </c>
      <c r="N18" s="10">
        <v>0.02</v>
      </c>
    </row>
    <row r="19" spans="1:14" x14ac:dyDescent="0.3">
      <c r="A19" s="236" t="s">
        <v>29</v>
      </c>
      <c r="B19" s="9">
        <v>8</v>
      </c>
      <c r="C19" s="9">
        <v>813</v>
      </c>
      <c r="D19" s="9">
        <v>0.23</v>
      </c>
      <c r="E19" s="9">
        <v>0.28999999999999998</v>
      </c>
      <c r="F19" s="9">
        <v>0.08</v>
      </c>
      <c r="G19" s="9">
        <v>0.18</v>
      </c>
      <c r="H19" s="9">
        <v>0.12</v>
      </c>
      <c r="I19" s="9">
        <v>0</v>
      </c>
      <c r="J19" s="9">
        <v>0.99</v>
      </c>
      <c r="K19" s="9">
        <v>0.99</v>
      </c>
      <c r="L19" s="9">
        <v>1.18</v>
      </c>
      <c r="M19" s="9">
        <v>0.03</v>
      </c>
      <c r="N19" s="10">
        <v>0.01</v>
      </c>
    </row>
    <row r="20" spans="1:14" x14ac:dyDescent="0.3">
      <c r="A20" s="236" t="s">
        <v>30</v>
      </c>
      <c r="B20" s="9">
        <v>9</v>
      </c>
      <c r="C20" s="9">
        <v>813</v>
      </c>
      <c r="D20" s="9">
        <v>0.57999999999999996</v>
      </c>
      <c r="E20" s="9">
        <v>0.22</v>
      </c>
      <c r="F20" s="9">
        <v>0.62</v>
      </c>
      <c r="G20" s="9">
        <v>0.59</v>
      </c>
      <c r="H20" s="9">
        <v>0.21</v>
      </c>
      <c r="I20" s="9">
        <v>0.03</v>
      </c>
      <c r="J20" s="9">
        <v>1</v>
      </c>
      <c r="K20" s="9">
        <v>0.97</v>
      </c>
      <c r="L20" s="9">
        <v>-0.49</v>
      </c>
      <c r="M20" s="9">
        <v>-0.42</v>
      </c>
      <c r="N20" s="10">
        <v>0.01</v>
      </c>
    </row>
    <row r="21" spans="1:14" x14ac:dyDescent="0.3">
      <c r="A21" s="236" t="s">
        <v>31</v>
      </c>
      <c r="B21" s="9">
        <v>10</v>
      </c>
      <c r="C21" s="9">
        <v>813</v>
      </c>
      <c r="D21" s="9">
        <v>0.13</v>
      </c>
      <c r="E21" s="9">
        <v>0.11</v>
      </c>
      <c r="F21" s="9">
        <v>0.1</v>
      </c>
      <c r="G21" s="9">
        <v>0.11</v>
      </c>
      <c r="H21" s="9">
        <v>7.0000000000000007E-2</v>
      </c>
      <c r="I21" s="9">
        <v>0</v>
      </c>
      <c r="J21" s="9">
        <v>0.57999999999999996</v>
      </c>
      <c r="K21" s="9">
        <v>0.57999999999999996</v>
      </c>
      <c r="L21" s="9">
        <v>1.41</v>
      </c>
      <c r="M21" s="9">
        <v>1.66</v>
      </c>
      <c r="N21" s="10">
        <v>0</v>
      </c>
    </row>
    <row r="22" spans="1:14" x14ac:dyDescent="0.3">
      <c r="A22" s="236" t="s">
        <v>32</v>
      </c>
      <c r="B22" s="9">
        <v>11</v>
      </c>
      <c r="C22" s="9">
        <v>813</v>
      </c>
      <c r="D22" s="9">
        <v>0.23</v>
      </c>
      <c r="E22" s="9">
        <v>0.22</v>
      </c>
      <c r="F22" s="9">
        <v>0.14000000000000001</v>
      </c>
      <c r="G22" s="9">
        <v>0.19</v>
      </c>
      <c r="H22" s="9">
        <v>0.13</v>
      </c>
      <c r="I22" s="9">
        <v>0</v>
      </c>
      <c r="J22" s="9">
        <v>0.89</v>
      </c>
      <c r="K22" s="9">
        <v>0.89</v>
      </c>
      <c r="L22" s="9">
        <v>1.29</v>
      </c>
      <c r="M22" s="9">
        <v>0.62</v>
      </c>
      <c r="N22" s="10">
        <v>0.01</v>
      </c>
    </row>
    <row r="23" spans="1:14" x14ac:dyDescent="0.3">
      <c r="A23" s="236" t="s">
        <v>33</v>
      </c>
      <c r="B23" s="9">
        <v>12</v>
      </c>
      <c r="C23" s="9">
        <v>813</v>
      </c>
      <c r="D23" s="9">
        <v>0.04</v>
      </c>
      <c r="E23" s="9">
        <v>0.06</v>
      </c>
      <c r="F23" s="9">
        <v>0.02</v>
      </c>
      <c r="G23" s="9">
        <v>0.02</v>
      </c>
      <c r="H23" s="9">
        <v>0.02</v>
      </c>
      <c r="I23" s="9">
        <v>0</v>
      </c>
      <c r="J23" s="9">
        <v>0.42</v>
      </c>
      <c r="K23" s="9">
        <v>0.42</v>
      </c>
      <c r="L23" s="9">
        <v>3.55</v>
      </c>
      <c r="M23" s="9">
        <v>15.54</v>
      </c>
      <c r="N23" s="10">
        <v>0</v>
      </c>
    </row>
    <row r="24" spans="1:14" x14ac:dyDescent="0.3">
      <c r="A24" s="236" t="s">
        <v>34</v>
      </c>
      <c r="B24" s="9">
        <v>13</v>
      </c>
      <c r="C24" s="9">
        <v>813</v>
      </c>
      <c r="D24" s="9">
        <v>0.1</v>
      </c>
      <c r="E24" s="9">
        <v>0.09</v>
      </c>
      <c r="F24" s="9">
        <v>7.0000000000000007E-2</v>
      </c>
      <c r="G24" s="9">
        <v>0.08</v>
      </c>
      <c r="H24" s="9">
        <v>0.04</v>
      </c>
      <c r="I24" s="9">
        <v>0.01</v>
      </c>
      <c r="J24" s="9">
        <v>0.82</v>
      </c>
      <c r="K24" s="9">
        <v>0.81</v>
      </c>
      <c r="L24" s="9">
        <v>3.87</v>
      </c>
      <c r="M24" s="9">
        <v>19.66</v>
      </c>
      <c r="N24" s="10">
        <v>0</v>
      </c>
    </row>
    <row r="25" spans="1:14" x14ac:dyDescent="0.3">
      <c r="A25" s="236" t="s">
        <v>35</v>
      </c>
      <c r="B25" s="9">
        <v>14</v>
      </c>
      <c r="C25" s="9">
        <v>813</v>
      </c>
      <c r="D25" s="9">
        <v>0</v>
      </c>
      <c r="E25" s="9">
        <v>0</v>
      </c>
      <c r="F25" s="9">
        <v>0</v>
      </c>
      <c r="G25" s="9">
        <v>0</v>
      </c>
      <c r="H25" s="9">
        <v>0</v>
      </c>
      <c r="I25" s="9">
        <v>0</v>
      </c>
      <c r="J25" s="9">
        <v>0.02</v>
      </c>
      <c r="K25" s="9">
        <v>0.02</v>
      </c>
      <c r="L25" s="9">
        <v>14.72</v>
      </c>
      <c r="M25" s="9">
        <v>310.52999999999997</v>
      </c>
      <c r="N25" s="10">
        <v>0</v>
      </c>
    </row>
    <row r="26" spans="1:14" x14ac:dyDescent="0.3">
      <c r="A26" s="236" t="s">
        <v>36</v>
      </c>
      <c r="B26" s="9">
        <v>15</v>
      </c>
      <c r="C26" s="9">
        <v>813</v>
      </c>
      <c r="D26" s="9">
        <v>0.01</v>
      </c>
      <c r="E26" s="9">
        <v>0.01</v>
      </c>
      <c r="F26" s="9">
        <v>0.01</v>
      </c>
      <c r="G26" s="9">
        <v>0.01</v>
      </c>
      <c r="H26" s="9">
        <v>0.01</v>
      </c>
      <c r="I26" s="9">
        <v>0</v>
      </c>
      <c r="J26" s="9">
        <v>0.1</v>
      </c>
      <c r="K26" s="9">
        <v>0.1</v>
      </c>
      <c r="L26" s="9">
        <v>3.96</v>
      </c>
      <c r="M26" s="9">
        <v>25.61</v>
      </c>
      <c r="N26" s="10">
        <v>0</v>
      </c>
    </row>
    <row r="27" spans="1:14" x14ac:dyDescent="0.3">
      <c r="A27" s="236" t="s">
        <v>37</v>
      </c>
      <c r="B27" s="9">
        <v>16</v>
      </c>
      <c r="C27" s="9">
        <v>813</v>
      </c>
      <c r="D27" s="9">
        <v>0.02</v>
      </c>
      <c r="E27" s="9">
        <v>0.02</v>
      </c>
      <c r="F27" s="9">
        <v>0.02</v>
      </c>
      <c r="G27" s="9">
        <v>0.02</v>
      </c>
      <c r="H27" s="9">
        <v>0.01</v>
      </c>
      <c r="I27" s="9">
        <v>0</v>
      </c>
      <c r="J27" s="9">
        <v>0.25</v>
      </c>
      <c r="K27" s="9">
        <v>0.25</v>
      </c>
      <c r="L27" s="9">
        <v>3.24</v>
      </c>
      <c r="M27" s="9">
        <v>20.43</v>
      </c>
      <c r="N27" s="10">
        <v>0</v>
      </c>
    </row>
    <row r="28" spans="1:14" x14ac:dyDescent="0.3">
      <c r="A28" s="236" t="s">
        <v>38</v>
      </c>
      <c r="B28" s="9">
        <v>17</v>
      </c>
      <c r="C28" s="9">
        <v>813</v>
      </c>
      <c r="D28" s="9">
        <v>7.0000000000000007E-2</v>
      </c>
      <c r="E28" s="9">
        <v>0.08</v>
      </c>
      <c r="F28" s="9">
        <v>0.05</v>
      </c>
      <c r="G28" s="9">
        <v>0.06</v>
      </c>
      <c r="H28" s="9">
        <v>0.03</v>
      </c>
      <c r="I28" s="9">
        <v>0.01</v>
      </c>
      <c r="J28" s="9">
        <v>0.75</v>
      </c>
      <c r="K28" s="9">
        <v>0.74</v>
      </c>
      <c r="L28" s="9">
        <v>4.34</v>
      </c>
      <c r="M28" s="9">
        <v>23.72</v>
      </c>
      <c r="N28" s="10">
        <v>0</v>
      </c>
    </row>
    <row r="29" spans="1:14" ht="15" thickBot="1" x14ac:dyDescent="0.35">
      <c r="A29" s="237" t="s">
        <v>39</v>
      </c>
      <c r="B29" s="14">
        <v>18</v>
      </c>
      <c r="C29" s="14">
        <v>813</v>
      </c>
      <c r="D29" s="14">
        <v>0.01</v>
      </c>
      <c r="E29" s="14">
        <v>0.01</v>
      </c>
      <c r="F29" s="14">
        <v>0.01</v>
      </c>
      <c r="G29" s="14">
        <v>0.01</v>
      </c>
      <c r="H29" s="14">
        <v>0.01</v>
      </c>
      <c r="I29" s="14">
        <v>0</v>
      </c>
      <c r="J29" s="14">
        <v>0.13</v>
      </c>
      <c r="K29" s="14">
        <v>0.13</v>
      </c>
      <c r="L29" s="14">
        <v>3.95</v>
      </c>
      <c r="M29" s="14">
        <v>27.53</v>
      </c>
      <c r="N29" s="15">
        <v>0</v>
      </c>
    </row>
  </sheetData>
  <mergeCells count="2">
    <mergeCell ref="A1:S1"/>
    <mergeCell ref="A10:N10"/>
  </mergeCells>
  <printOptions horizontalCentered="1"/>
  <pageMargins left="0" right="0" top="0.75" bottom="0.75" header="0" footer="0"/>
  <pageSetup scale="48" orientation="landscape" horizontalDpi="4294967293" verticalDpi="0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"/>
  <sheetViews>
    <sheetView workbookViewId="0">
      <selection sqref="A1:S1"/>
    </sheetView>
  </sheetViews>
  <sheetFormatPr defaultRowHeight="14.4" x14ac:dyDescent="0.3"/>
  <sheetData>
    <row r="1" spans="1:19" ht="15" thickBot="1" x14ac:dyDescent="0.35">
      <c r="A1" s="298" t="s">
        <v>420</v>
      </c>
      <c r="B1" s="300"/>
      <c r="C1" s="300"/>
      <c r="D1" s="300"/>
      <c r="E1" s="300"/>
      <c r="F1" s="300"/>
      <c r="G1" s="300"/>
      <c r="H1" s="300"/>
      <c r="I1" s="300"/>
      <c r="J1" s="300"/>
      <c r="K1" s="300"/>
      <c r="L1" s="300"/>
      <c r="M1" s="300"/>
      <c r="N1" s="300"/>
      <c r="O1" s="300"/>
      <c r="P1" s="300"/>
      <c r="Q1" s="300"/>
      <c r="R1" s="300"/>
      <c r="S1" s="299"/>
    </row>
  </sheetData>
  <mergeCells count="1">
    <mergeCell ref="A1:S1"/>
  </mergeCells>
  <printOptions horizontalCentered="1"/>
  <pageMargins left="0" right="0" top="0.75" bottom="0.75" header="0" footer="0"/>
  <pageSetup scale="80" orientation="landscape" horizontalDpi="4294967293" verticalDpi="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1"/>
  <sheetViews>
    <sheetView workbookViewId="0">
      <selection activeCell="S5" sqref="S5"/>
    </sheetView>
  </sheetViews>
  <sheetFormatPr defaultRowHeight="14.4" x14ac:dyDescent="0.3"/>
  <sheetData>
    <row r="1" spans="1:18" ht="15" thickBot="1" x14ac:dyDescent="0.35">
      <c r="A1" s="298" t="s">
        <v>421</v>
      </c>
      <c r="B1" s="300"/>
      <c r="C1" s="300"/>
      <c r="D1" s="300"/>
      <c r="E1" s="300"/>
      <c r="F1" s="300"/>
      <c r="G1" s="300"/>
      <c r="H1" s="300"/>
      <c r="I1" s="300"/>
      <c r="J1" s="300"/>
      <c r="K1" s="300"/>
      <c r="L1" s="300"/>
      <c r="M1" s="300"/>
      <c r="N1" s="300"/>
      <c r="O1" s="300"/>
      <c r="P1" s="300"/>
      <c r="Q1" s="300"/>
      <c r="R1" s="299"/>
    </row>
  </sheetData>
  <mergeCells count="1">
    <mergeCell ref="A1:R1"/>
  </mergeCells>
  <printOptions horizontalCentered="1"/>
  <pageMargins left="0" right="0" top="0.75" bottom="0.75" header="0" footer="0"/>
  <pageSetup scale="80" orientation="landscape" horizontalDpi="4294967293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P68"/>
  <sheetViews>
    <sheetView topLeftCell="A31" zoomScale="90" zoomScaleNormal="90" workbookViewId="0">
      <selection activeCell="E49" sqref="E49:H49"/>
    </sheetView>
  </sheetViews>
  <sheetFormatPr defaultRowHeight="14.4" x14ac:dyDescent="0.3"/>
  <cols>
    <col min="1" max="1" width="19.21875" bestFit="1" customWidth="1"/>
    <col min="2" max="2" width="13.77734375" customWidth="1"/>
    <col min="3" max="3" width="16.44140625" customWidth="1"/>
    <col min="4" max="4" width="23.21875" bestFit="1" customWidth="1"/>
    <col min="5" max="17" width="13.77734375" customWidth="1"/>
  </cols>
  <sheetData>
    <row r="1" spans="1:16" ht="15" thickBot="1" x14ac:dyDescent="0.35"/>
    <row r="2" spans="1:16" ht="15" thickBot="1" x14ac:dyDescent="0.35">
      <c r="A2" s="298" t="s">
        <v>191</v>
      </c>
      <c r="B2" s="300"/>
      <c r="C2" s="300"/>
      <c r="D2" s="300"/>
      <c r="E2" s="300"/>
      <c r="F2" s="300"/>
      <c r="G2" s="300"/>
      <c r="H2" s="300"/>
      <c r="I2" s="300"/>
      <c r="J2" s="300"/>
      <c r="K2" s="300"/>
      <c r="L2" s="300"/>
      <c r="M2" s="300"/>
      <c r="N2" s="300"/>
      <c r="O2" s="299"/>
    </row>
    <row r="3" spans="1:16" ht="15" thickBot="1" x14ac:dyDescent="0.35"/>
    <row r="4" spans="1:16" ht="15" thickBot="1" x14ac:dyDescent="0.35">
      <c r="A4" s="298" t="s">
        <v>145</v>
      </c>
      <c r="B4" s="299"/>
      <c r="D4" s="298" t="s">
        <v>144</v>
      </c>
      <c r="E4" s="299"/>
      <c r="G4" s="298" t="s">
        <v>181</v>
      </c>
      <c r="H4" s="300"/>
      <c r="I4" s="300"/>
      <c r="J4" s="300"/>
      <c r="K4" s="300"/>
      <c r="L4" s="300"/>
      <c r="M4" s="300"/>
      <c r="N4" s="300"/>
      <c r="O4" s="299"/>
    </row>
    <row r="5" spans="1:16" ht="90.6" customHeight="1" thickBot="1" x14ac:dyDescent="0.35">
      <c r="A5" s="45" t="s">
        <v>8</v>
      </c>
      <c r="B5" s="19" t="s">
        <v>179</v>
      </c>
      <c r="D5" s="45" t="s">
        <v>8</v>
      </c>
      <c r="E5" s="19" t="s">
        <v>179</v>
      </c>
      <c r="N5" s="66"/>
      <c r="O5" s="66"/>
      <c r="P5" s="66"/>
    </row>
    <row r="6" spans="1:16" x14ac:dyDescent="0.3">
      <c r="A6" s="46" t="s">
        <v>0</v>
      </c>
      <c r="B6" s="6">
        <v>0.67200000000000004</v>
      </c>
      <c r="D6" s="46" t="s">
        <v>0</v>
      </c>
      <c r="E6" s="6">
        <v>0.66900000000000004</v>
      </c>
    </row>
    <row r="7" spans="1:16" x14ac:dyDescent="0.3">
      <c r="A7" s="47" t="s">
        <v>1</v>
      </c>
      <c r="B7" s="10">
        <v>0.66300000000000003</v>
      </c>
      <c r="D7" s="47" t="s">
        <v>1</v>
      </c>
      <c r="E7" s="10">
        <v>0.65700000000000003</v>
      </c>
    </row>
    <row r="8" spans="1:16" x14ac:dyDescent="0.3">
      <c r="A8" s="47" t="s">
        <v>2</v>
      </c>
      <c r="B8" s="10">
        <v>73.2</v>
      </c>
      <c r="D8" s="47" t="s">
        <v>2</v>
      </c>
      <c r="E8" s="10">
        <v>53.8</v>
      </c>
    </row>
    <row r="9" spans="1:16" ht="15" thickBot="1" x14ac:dyDescent="0.35">
      <c r="A9" s="48" t="s">
        <v>3</v>
      </c>
      <c r="B9" s="21" t="s">
        <v>146</v>
      </c>
      <c r="D9" s="47" t="s">
        <v>3</v>
      </c>
      <c r="E9" s="12" t="s">
        <v>147</v>
      </c>
    </row>
    <row r="10" spans="1:16" ht="15" thickBot="1" x14ac:dyDescent="0.35">
      <c r="A10" s="47" t="s">
        <v>408</v>
      </c>
      <c r="B10" s="10">
        <v>9.4</v>
      </c>
      <c r="D10" s="158" t="s">
        <v>23</v>
      </c>
      <c r="E10" s="159">
        <v>4</v>
      </c>
    </row>
    <row r="11" spans="1:16" x14ac:dyDescent="0.3">
      <c r="A11" s="47" t="s">
        <v>409</v>
      </c>
      <c r="B11" s="10">
        <v>6.62</v>
      </c>
      <c r="D11" s="160" t="s">
        <v>9</v>
      </c>
      <c r="E11" s="58">
        <v>9.4600000000000009</v>
      </c>
    </row>
    <row r="12" spans="1:16" x14ac:dyDescent="0.3">
      <c r="A12" s="47" t="s">
        <v>410</v>
      </c>
      <c r="B12" s="10">
        <v>8.4499999999999993</v>
      </c>
      <c r="D12" s="47" t="s">
        <v>10</v>
      </c>
      <c r="E12" s="10">
        <v>6.63</v>
      </c>
    </row>
    <row r="13" spans="1:16" x14ac:dyDescent="0.3">
      <c r="A13" s="47" t="s">
        <v>148</v>
      </c>
      <c r="B13" s="10">
        <v>9.91</v>
      </c>
      <c r="D13" s="47" t="s">
        <v>11</v>
      </c>
      <c r="E13" s="10">
        <v>8.4600000000000009</v>
      </c>
    </row>
    <row r="14" spans="1:16" x14ac:dyDescent="0.3">
      <c r="A14" s="47" t="s">
        <v>149</v>
      </c>
      <c r="B14" s="10">
        <v>6.9</v>
      </c>
      <c r="D14" s="47" t="s">
        <v>12</v>
      </c>
      <c r="E14" s="10">
        <v>9.6</v>
      </c>
    </row>
    <row r="15" spans="1:16" ht="15" thickBot="1" x14ac:dyDescent="0.35">
      <c r="A15" s="47" t="s">
        <v>150</v>
      </c>
      <c r="B15" s="10">
        <v>8.83</v>
      </c>
      <c r="D15" s="47" t="s">
        <v>13</v>
      </c>
      <c r="E15" s="10">
        <v>6.84</v>
      </c>
    </row>
    <row r="16" spans="1:16" x14ac:dyDescent="0.3">
      <c r="A16" s="47" t="s">
        <v>151</v>
      </c>
      <c r="B16" s="10">
        <v>0.63800000000000001</v>
      </c>
      <c r="D16" s="47" t="s">
        <v>14</v>
      </c>
      <c r="E16" s="10">
        <v>8.92</v>
      </c>
      <c r="J16" s="280" t="s">
        <v>177</v>
      </c>
      <c r="K16" s="281"/>
      <c r="L16" s="281"/>
      <c r="M16" s="281"/>
      <c r="N16" s="281"/>
      <c r="O16" s="282"/>
    </row>
    <row r="17" spans="1:16" ht="15" thickBot="1" x14ac:dyDescent="0.35">
      <c r="A17" s="47" t="s">
        <v>152</v>
      </c>
      <c r="B17" s="10">
        <f t="shared" ref="B17:B19" si="0">B10-B13</f>
        <v>-0.50999999999999979</v>
      </c>
      <c r="D17" s="47" t="s">
        <v>15</v>
      </c>
      <c r="E17" s="10">
        <v>0.66400000000000003</v>
      </c>
      <c r="J17" s="283"/>
      <c r="K17" s="284"/>
      <c r="L17" s="284"/>
      <c r="M17" s="284"/>
      <c r="N17" s="284"/>
      <c r="O17" s="285"/>
    </row>
    <row r="18" spans="1:16" x14ac:dyDescent="0.3">
      <c r="A18" s="47" t="s">
        <v>153</v>
      </c>
      <c r="B18" s="10">
        <f t="shared" si="0"/>
        <v>-0.28000000000000025</v>
      </c>
      <c r="D18" s="47" t="s">
        <v>4</v>
      </c>
      <c r="E18" s="10">
        <f t="shared" ref="E18:E20" si="1">E11-E14</f>
        <v>-0.13999999999999879</v>
      </c>
    </row>
    <row r="19" spans="1:16" x14ac:dyDescent="0.3">
      <c r="A19" s="47" t="s">
        <v>154</v>
      </c>
      <c r="B19" s="10">
        <f t="shared" si="0"/>
        <v>-0.38000000000000078</v>
      </c>
      <c r="D19" s="47" t="s">
        <v>5</v>
      </c>
      <c r="E19" s="10">
        <f t="shared" si="1"/>
        <v>-0.20999999999999996</v>
      </c>
    </row>
    <row r="20" spans="1:16" ht="15" thickBot="1" x14ac:dyDescent="0.35">
      <c r="A20" s="48" t="s">
        <v>155</v>
      </c>
      <c r="B20" s="15">
        <f t="shared" ref="B20" si="2">B6-B16</f>
        <v>3.400000000000003E-2</v>
      </c>
      <c r="D20" s="47" t="s">
        <v>6</v>
      </c>
      <c r="E20" s="10">
        <f t="shared" si="1"/>
        <v>-0.45999999999999908</v>
      </c>
      <c r="H20" s="68"/>
      <c r="I20" s="68"/>
      <c r="J20" s="68"/>
      <c r="K20" s="68"/>
      <c r="L20" s="68"/>
      <c r="M20" s="68"/>
      <c r="N20" s="68"/>
      <c r="O20" s="68"/>
      <c r="P20" s="68"/>
    </row>
    <row r="21" spans="1:16" ht="15" thickBot="1" x14ac:dyDescent="0.35">
      <c r="D21" s="48" t="s">
        <v>7</v>
      </c>
      <c r="E21" s="15">
        <f t="shared" ref="E21" si="3">E6-E17</f>
        <v>5.0000000000000044E-3</v>
      </c>
    </row>
    <row r="22" spans="1:16" ht="15" thickBot="1" x14ac:dyDescent="0.35">
      <c r="A22" s="45" t="s">
        <v>180</v>
      </c>
    </row>
    <row r="23" spans="1:16" ht="87" thickBot="1" x14ac:dyDescent="0.35">
      <c r="A23" s="140" t="s">
        <v>179</v>
      </c>
      <c r="C23" s="312" t="s">
        <v>163</v>
      </c>
      <c r="D23" s="328"/>
      <c r="E23" s="328"/>
      <c r="F23" s="328"/>
      <c r="G23" s="328"/>
      <c r="H23" s="311"/>
      <c r="K23" s="150"/>
      <c r="L23" s="68"/>
      <c r="M23" s="68"/>
      <c r="N23" s="68"/>
    </row>
    <row r="24" spans="1:16" ht="15" thickBot="1" x14ac:dyDescent="0.35">
      <c r="A24" s="141" t="s">
        <v>26</v>
      </c>
      <c r="C24" s="97"/>
      <c r="D24" s="98" t="s">
        <v>117</v>
      </c>
      <c r="E24" s="98" t="s">
        <v>123</v>
      </c>
      <c r="F24" s="98" t="s">
        <v>124</v>
      </c>
      <c r="G24" s="98" t="s">
        <v>118</v>
      </c>
      <c r="H24" s="99"/>
    </row>
    <row r="25" spans="1:16" x14ac:dyDescent="0.3">
      <c r="A25" s="142" t="s">
        <v>32</v>
      </c>
      <c r="C25" s="162" t="s">
        <v>119</v>
      </c>
      <c r="D25" s="182">
        <v>77.8</v>
      </c>
      <c r="E25" s="182">
        <v>1.91</v>
      </c>
      <c r="F25" s="161">
        <v>40.67</v>
      </c>
      <c r="G25" s="161" t="s">
        <v>147</v>
      </c>
      <c r="H25" s="183" t="s">
        <v>120</v>
      </c>
    </row>
    <row r="26" spans="1:16" x14ac:dyDescent="0.3">
      <c r="A26" s="143" t="s">
        <v>31</v>
      </c>
      <c r="C26" s="111" t="s">
        <v>25</v>
      </c>
      <c r="D26" s="179">
        <v>2.0900000000000001E-4</v>
      </c>
      <c r="E26" s="179">
        <v>3.0300000000000001E-5</v>
      </c>
      <c r="F26" s="113">
        <v>6.9</v>
      </c>
      <c r="G26" s="179">
        <v>1.1000000000000001E-11</v>
      </c>
      <c r="H26" s="114" t="s">
        <v>120</v>
      </c>
    </row>
    <row r="27" spans="1:16" x14ac:dyDescent="0.3">
      <c r="A27" s="144" t="s">
        <v>39</v>
      </c>
      <c r="C27" s="105" t="s">
        <v>26</v>
      </c>
      <c r="D27" s="184">
        <v>17</v>
      </c>
      <c r="E27" s="184">
        <v>5.89</v>
      </c>
      <c r="F27" s="106">
        <v>2.89</v>
      </c>
      <c r="G27" s="106">
        <v>3.9500000000000004E-3</v>
      </c>
      <c r="H27" s="107" t="s">
        <v>122</v>
      </c>
    </row>
    <row r="28" spans="1:16" x14ac:dyDescent="0.3">
      <c r="A28" s="145" t="s">
        <v>29</v>
      </c>
      <c r="C28" s="111" t="s">
        <v>29</v>
      </c>
      <c r="D28" s="179">
        <v>8.9</v>
      </c>
      <c r="E28" s="179">
        <v>2.5</v>
      </c>
      <c r="F28" s="113">
        <v>3.56</v>
      </c>
      <c r="G28" s="113">
        <v>3.8999999999999999E-4</v>
      </c>
      <c r="H28" s="114" t="s">
        <v>120</v>
      </c>
    </row>
    <row r="29" spans="1:16" x14ac:dyDescent="0.3">
      <c r="A29" s="142" t="s">
        <v>25</v>
      </c>
      <c r="C29" s="111" t="s">
        <v>30</v>
      </c>
      <c r="D29" s="179">
        <v>-10.3</v>
      </c>
      <c r="E29" s="179">
        <v>2.15</v>
      </c>
      <c r="F29" s="113">
        <v>-4.78</v>
      </c>
      <c r="G29" s="179">
        <v>2.0999999999999998E-6</v>
      </c>
      <c r="H29" s="114" t="s">
        <v>120</v>
      </c>
    </row>
    <row r="30" spans="1:16" x14ac:dyDescent="0.3">
      <c r="A30" s="142" t="s">
        <v>30</v>
      </c>
      <c r="C30" s="105" t="s">
        <v>31</v>
      </c>
      <c r="D30" s="184">
        <v>-22.5</v>
      </c>
      <c r="E30" s="184">
        <v>7.21</v>
      </c>
      <c r="F30" s="106">
        <v>-3.12</v>
      </c>
      <c r="G30" s="106">
        <v>1.8600000000000001E-3</v>
      </c>
      <c r="H30" s="107" t="s">
        <v>122</v>
      </c>
    </row>
    <row r="31" spans="1:16" ht="15" thickBot="1" x14ac:dyDescent="0.35">
      <c r="A31" s="146"/>
      <c r="C31" s="111" t="s">
        <v>32</v>
      </c>
      <c r="D31" s="179">
        <v>32.799999999999997</v>
      </c>
      <c r="E31" s="179">
        <v>3.71</v>
      </c>
      <c r="F31" s="113">
        <v>8.85</v>
      </c>
      <c r="G31" s="113" t="s">
        <v>147</v>
      </c>
      <c r="H31" s="114" t="s">
        <v>120</v>
      </c>
    </row>
    <row r="32" spans="1:16" x14ac:dyDescent="0.3">
      <c r="A32" s="147" t="s">
        <v>74</v>
      </c>
      <c r="C32" s="111" t="s">
        <v>39</v>
      </c>
      <c r="D32" s="179">
        <v>1.1200000000000001</v>
      </c>
      <c r="E32" s="179">
        <v>0.30199999999999999</v>
      </c>
      <c r="F32" s="113">
        <v>3.69</v>
      </c>
      <c r="G32" s="113">
        <v>2.4000000000000001E-4</v>
      </c>
      <c r="H32" s="114" t="s">
        <v>120</v>
      </c>
    </row>
    <row r="33" spans="1:8" x14ac:dyDescent="0.3">
      <c r="A33" s="148" t="s">
        <v>85</v>
      </c>
      <c r="C33" s="105" t="s">
        <v>43</v>
      </c>
      <c r="D33" s="184">
        <v>-8.66</v>
      </c>
      <c r="E33" s="184">
        <v>2.87</v>
      </c>
      <c r="F33" s="106">
        <v>-3.02</v>
      </c>
      <c r="G33" s="106">
        <v>2.65E-3</v>
      </c>
      <c r="H33" s="107" t="s">
        <v>122</v>
      </c>
    </row>
    <row r="34" spans="1:8" x14ac:dyDescent="0.3">
      <c r="A34" s="144" t="s">
        <v>112</v>
      </c>
      <c r="C34" s="105" t="s">
        <v>47</v>
      </c>
      <c r="D34" s="184">
        <v>-8.5399999999999991</v>
      </c>
      <c r="E34" s="184">
        <v>2.75</v>
      </c>
      <c r="F34" s="106">
        <v>-3.1</v>
      </c>
      <c r="G34" s="106">
        <v>1.98E-3</v>
      </c>
      <c r="H34" s="107" t="s">
        <v>122</v>
      </c>
    </row>
    <row r="35" spans="1:8" x14ac:dyDescent="0.3">
      <c r="A35" s="143" t="s">
        <v>100</v>
      </c>
      <c r="C35" s="8" t="s">
        <v>52</v>
      </c>
      <c r="D35" s="11">
        <v>-10.199999999999999</v>
      </c>
      <c r="E35" s="11">
        <v>4.88</v>
      </c>
      <c r="F35" s="9">
        <v>-2.09</v>
      </c>
      <c r="G35" s="9">
        <v>3.7130000000000003E-2</v>
      </c>
      <c r="H35" s="10" t="s">
        <v>121</v>
      </c>
    </row>
    <row r="36" spans="1:8" x14ac:dyDescent="0.3">
      <c r="A36" s="149" t="s">
        <v>75</v>
      </c>
      <c r="C36" s="105" t="s">
        <v>53</v>
      </c>
      <c r="D36" s="184">
        <v>-11.7</v>
      </c>
      <c r="E36" s="184">
        <v>4.4000000000000004</v>
      </c>
      <c r="F36" s="106">
        <v>-2.66</v>
      </c>
      <c r="G36" s="106">
        <v>7.8799999999999999E-3</v>
      </c>
      <c r="H36" s="107" t="s">
        <v>122</v>
      </c>
    </row>
    <row r="37" spans="1:8" x14ac:dyDescent="0.3">
      <c r="A37" s="149" t="s">
        <v>52</v>
      </c>
      <c r="C37" s="111" t="s">
        <v>68</v>
      </c>
      <c r="D37" s="179">
        <v>-9.92</v>
      </c>
      <c r="E37" s="179">
        <v>1.76</v>
      </c>
      <c r="F37" s="113">
        <v>-5.64</v>
      </c>
      <c r="G37" s="179">
        <v>2.3000000000000001E-8</v>
      </c>
      <c r="H37" s="114" t="s">
        <v>120</v>
      </c>
    </row>
    <row r="38" spans="1:8" x14ac:dyDescent="0.3">
      <c r="A38" s="145" t="s">
        <v>78</v>
      </c>
      <c r="C38" s="105" t="s">
        <v>74</v>
      </c>
      <c r="D38" s="184">
        <v>-15.7</v>
      </c>
      <c r="E38" s="184">
        <v>5.47</v>
      </c>
      <c r="F38" s="106">
        <v>-2.87</v>
      </c>
      <c r="G38" s="106">
        <v>4.2100000000000002E-3</v>
      </c>
      <c r="H38" s="107" t="s">
        <v>122</v>
      </c>
    </row>
    <row r="39" spans="1:8" x14ac:dyDescent="0.3">
      <c r="A39" s="144" t="s">
        <v>81</v>
      </c>
      <c r="C39" s="111" t="s">
        <v>75</v>
      </c>
      <c r="D39" s="179">
        <v>-12.8</v>
      </c>
      <c r="E39" s="179">
        <v>3.1</v>
      </c>
      <c r="F39" s="113">
        <v>-4.1399999999999997</v>
      </c>
      <c r="G39" s="179">
        <v>3.8999999999999999E-5</v>
      </c>
      <c r="H39" s="114" t="s">
        <v>120</v>
      </c>
    </row>
    <row r="40" spans="1:8" x14ac:dyDescent="0.3">
      <c r="A40" s="145" t="s">
        <v>79</v>
      </c>
      <c r="C40" s="111" t="s">
        <v>76</v>
      </c>
      <c r="D40" s="179">
        <v>-27.4</v>
      </c>
      <c r="E40" s="179">
        <v>4.8600000000000003</v>
      </c>
      <c r="F40" s="113">
        <v>-5.64</v>
      </c>
      <c r="G40" s="179">
        <v>2.4E-8</v>
      </c>
      <c r="H40" s="114" t="s">
        <v>120</v>
      </c>
    </row>
    <row r="41" spans="1:8" x14ac:dyDescent="0.3">
      <c r="A41" s="142" t="s">
        <v>47</v>
      </c>
      <c r="C41" s="105" t="s">
        <v>78</v>
      </c>
      <c r="D41" s="184">
        <v>-7.28</v>
      </c>
      <c r="E41" s="184">
        <v>2.5299999999999998</v>
      </c>
      <c r="F41" s="106">
        <v>-2.87</v>
      </c>
      <c r="G41" s="106">
        <v>4.2100000000000002E-3</v>
      </c>
      <c r="H41" s="107" t="s">
        <v>122</v>
      </c>
    </row>
    <row r="42" spans="1:8" ht="15" customHeight="1" x14ac:dyDescent="0.3">
      <c r="A42" s="144" t="s">
        <v>68</v>
      </c>
      <c r="C42" s="8" t="s">
        <v>79</v>
      </c>
      <c r="D42" s="11">
        <v>-7.57</v>
      </c>
      <c r="E42" s="11">
        <v>3.68</v>
      </c>
      <c r="F42" s="9">
        <v>-2.06</v>
      </c>
      <c r="G42" s="9">
        <v>3.9870000000000003E-2</v>
      </c>
      <c r="H42" s="10" t="s">
        <v>121</v>
      </c>
    </row>
    <row r="43" spans="1:8" x14ac:dyDescent="0.3">
      <c r="A43" s="144" t="s">
        <v>53</v>
      </c>
      <c r="C43" s="111" t="s">
        <v>81</v>
      </c>
      <c r="D43" s="179">
        <v>-11.9</v>
      </c>
      <c r="E43" s="179">
        <v>2.79</v>
      </c>
      <c r="F43" s="113">
        <v>-4.28</v>
      </c>
      <c r="G43" s="179">
        <v>2.0999999999999999E-5</v>
      </c>
      <c r="H43" s="114" t="s">
        <v>120</v>
      </c>
    </row>
    <row r="44" spans="1:8" x14ac:dyDescent="0.3">
      <c r="A44" s="149" t="s">
        <v>76</v>
      </c>
      <c r="C44" s="105" t="s">
        <v>85</v>
      </c>
      <c r="D44" s="184">
        <v>-14.5</v>
      </c>
      <c r="E44" s="184">
        <v>5.56</v>
      </c>
      <c r="F44" s="106">
        <v>-2.6</v>
      </c>
      <c r="G44" s="106">
        <v>9.4199999999999996E-3</v>
      </c>
      <c r="H44" s="107" t="s">
        <v>122</v>
      </c>
    </row>
    <row r="45" spans="1:8" x14ac:dyDescent="0.3">
      <c r="A45" s="142" t="s">
        <v>94</v>
      </c>
      <c r="C45" s="105" t="s">
        <v>94</v>
      </c>
      <c r="D45" s="184">
        <v>-26.6</v>
      </c>
      <c r="E45" s="184">
        <v>9.61</v>
      </c>
      <c r="F45" s="106">
        <v>-2.77</v>
      </c>
      <c r="G45" s="106">
        <v>5.8199999999999997E-3</v>
      </c>
      <c r="H45" s="107" t="s">
        <v>122</v>
      </c>
    </row>
    <row r="46" spans="1:8" x14ac:dyDescent="0.3">
      <c r="A46" s="143" t="s">
        <v>43</v>
      </c>
      <c r="C46" s="105" t="s">
        <v>100</v>
      </c>
      <c r="D46" s="184">
        <v>-9.49</v>
      </c>
      <c r="E46" s="184">
        <v>2.97</v>
      </c>
      <c r="F46" s="106">
        <v>-3.2</v>
      </c>
      <c r="G46" s="106">
        <v>1.4499999999999999E-3</v>
      </c>
      <c r="H46" s="107" t="s">
        <v>122</v>
      </c>
    </row>
    <row r="47" spans="1:8" ht="15" thickBot="1" x14ac:dyDescent="0.35">
      <c r="A47" s="145"/>
      <c r="C47" s="165" t="s">
        <v>112</v>
      </c>
      <c r="D47" s="180">
        <v>-13.6</v>
      </c>
      <c r="E47" s="180">
        <v>3.75</v>
      </c>
      <c r="F47" s="168">
        <v>-3.63</v>
      </c>
      <c r="G47" s="168">
        <v>2.9999999999999997E-4</v>
      </c>
      <c r="H47" s="181" t="s">
        <v>120</v>
      </c>
    </row>
    <row r="48" spans="1:8" ht="15" thickBot="1" x14ac:dyDescent="0.35">
      <c r="A48" s="145"/>
    </row>
    <row r="49" spans="1:14" ht="15" thickBot="1" x14ac:dyDescent="0.35">
      <c r="A49" s="145"/>
      <c r="C49" s="304" t="s">
        <v>175</v>
      </c>
      <c r="D49" s="51" t="s">
        <v>165</v>
      </c>
      <c r="E49" s="232" t="s">
        <v>167</v>
      </c>
      <c r="F49" s="233" t="s">
        <v>166</v>
      </c>
      <c r="G49" s="234" t="s">
        <v>169</v>
      </c>
      <c r="H49" s="233" t="s">
        <v>168</v>
      </c>
      <c r="I49" s="98" t="s">
        <v>170</v>
      </c>
      <c r="J49" s="153" t="s">
        <v>171</v>
      </c>
      <c r="K49" s="99" t="s">
        <v>183</v>
      </c>
    </row>
    <row r="50" spans="1:14" ht="15" customHeight="1" x14ac:dyDescent="0.3">
      <c r="A50" s="145"/>
      <c r="C50" s="305"/>
      <c r="D50" s="84">
        <v>756</v>
      </c>
      <c r="E50" s="79">
        <v>549</v>
      </c>
      <c r="F50" s="79">
        <v>988</v>
      </c>
      <c r="G50" s="79">
        <v>739</v>
      </c>
      <c r="H50" s="79">
        <v>778</v>
      </c>
      <c r="I50" s="79">
        <v>728</v>
      </c>
      <c r="J50" s="154">
        <f t="shared" ref="J50:J53" si="4">I50-D50</f>
        <v>-28</v>
      </c>
      <c r="K50" s="152">
        <f>J50/I50*100</f>
        <v>-3.8461538461538463</v>
      </c>
    </row>
    <row r="51" spans="1:14" x14ac:dyDescent="0.3">
      <c r="A51" s="145"/>
      <c r="C51" s="305"/>
      <c r="D51" s="85">
        <v>656</v>
      </c>
      <c r="E51" s="75">
        <v>460</v>
      </c>
      <c r="F51" s="75">
        <v>877</v>
      </c>
      <c r="G51" s="75">
        <v>639</v>
      </c>
      <c r="H51" s="75">
        <v>676</v>
      </c>
      <c r="I51" s="75">
        <v>545</v>
      </c>
      <c r="J51" s="155">
        <f t="shared" si="4"/>
        <v>-111</v>
      </c>
      <c r="K51" s="152">
        <f>J51/I51*100</f>
        <v>-20.36697247706422</v>
      </c>
      <c r="L51" s="66"/>
      <c r="M51" s="66"/>
      <c r="N51" s="66"/>
    </row>
    <row r="52" spans="1:14" ht="15" thickBot="1" x14ac:dyDescent="0.35">
      <c r="A52" s="146"/>
      <c r="C52" s="305"/>
      <c r="D52" s="85">
        <v>745</v>
      </c>
      <c r="E52" s="75">
        <v>539</v>
      </c>
      <c r="F52" s="75">
        <v>976</v>
      </c>
      <c r="G52" s="75">
        <v>727</v>
      </c>
      <c r="H52" s="75">
        <v>766</v>
      </c>
      <c r="I52" s="75">
        <v>925</v>
      </c>
      <c r="J52" s="155">
        <f t="shared" si="4"/>
        <v>180</v>
      </c>
      <c r="K52" s="152">
        <f>J52/I52*100</f>
        <v>19.45945945945946</v>
      </c>
    </row>
    <row r="53" spans="1:14" ht="15" thickBot="1" x14ac:dyDescent="0.35">
      <c r="C53" s="306"/>
      <c r="D53" s="86">
        <v>685</v>
      </c>
      <c r="E53" s="77">
        <v>486</v>
      </c>
      <c r="F53" s="77">
        <v>910</v>
      </c>
      <c r="G53" s="77">
        <v>668</v>
      </c>
      <c r="H53" s="77">
        <v>706</v>
      </c>
      <c r="I53" s="77">
        <v>1033</v>
      </c>
      <c r="J53" s="156">
        <f t="shared" si="4"/>
        <v>348</v>
      </c>
      <c r="K53" s="157">
        <f>J53/I53*100</f>
        <v>33.688286544046463</v>
      </c>
    </row>
    <row r="54" spans="1:14" s="62" customFormat="1" ht="15" thickBot="1" x14ac:dyDescent="0.35"/>
    <row r="55" spans="1:14" ht="15" thickBot="1" x14ac:dyDescent="0.35">
      <c r="A55" s="329" t="s">
        <v>156</v>
      </c>
      <c r="B55" s="330"/>
      <c r="C55" s="330"/>
      <c r="D55" s="330"/>
      <c r="E55" s="330"/>
      <c r="F55" s="330"/>
      <c r="G55" s="330"/>
      <c r="H55" s="330"/>
      <c r="I55" s="331"/>
    </row>
    <row r="56" spans="1:14" x14ac:dyDescent="0.3">
      <c r="A56" s="169" t="s">
        <v>25</v>
      </c>
      <c r="B56" s="173" t="s">
        <v>26</v>
      </c>
      <c r="C56" s="177" t="s">
        <v>29</v>
      </c>
      <c r="D56" s="170" t="s">
        <v>30</v>
      </c>
      <c r="E56" s="170" t="s">
        <v>31</v>
      </c>
      <c r="F56" s="172" t="s">
        <v>32</v>
      </c>
      <c r="G56" s="173" t="s">
        <v>39</v>
      </c>
      <c r="H56" s="173" t="s">
        <v>43</v>
      </c>
      <c r="I56" s="174" t="s">
        <v>47</v>
      </c>
    </row>
    <row r="57" spans="1:14" ht="15" thickBot="1" x14ac:dyDescent="0.35">
      <c r="A57" s="165">
        <v>0.34229999999999999</v>
      </c>
      <c r="B57" s="14">
        <v>9.0200000000000002E-2</v>
      </c>
      <c r="C57" s="178">
        <v>0.1552</v>
      </c>
      <c r="D57" s="166">
        <v>-0.13880000000000001</v>
      </c>
      <c r="E57" s="166">
        <v>-0.15040000000000001</v>
      </c>
      <c r="F57" s="168">
        <v>0.44519999999999998</v>
      </c>
      <c r="G57" s="14">
        <v>8.2000000000000003E-2</v>
      </c>
      <c r="H57" s="14">
        <v>-6.3500000000000001E-2</v>
      </c>
      <c r="I57" s="15">
        <v>-8.0399999999999999E-2</v>
      </c>
    </row>
    <row r="58" spans="1:14" x14ac:dyDescent="0.3">
      <c r="A58" s="175" t="s">
        <v>52</v>
      </c>
      <c r="B58" s="173" t="s">
        <v>53</v>
      </c>
      <c r="C58" s="170" t="s">
        <v>68</v>
      </c>
      <c r="D58" s="173" t="s">
        <v>74</v>
      </c>
      <c r="E58" s="173" t="s">
        <v>75</v>
      </c>
      <c r="F58" s="170" t="s">
        <v>76</v>
      </c>
      <c r="G58" s="173" t="s">
        <v>78</v>
      </c>
      <c r="H58" s="173" t="s">
        <v>79</v>
      </c>
      <c r="I58" s="174" t="s">
        <v>81</v>
      </c>
    </row>
    <row r="59" spans="1:14" ht="15" thickBot="1" x14ac:dyDescent="0.35">
      <c r="A59" s="13">
        <v>-4.3400000000000001E-2</v>
      </c>
      <c r="B59" s="14">
        <v>-5.57E-2</v>
      </c>
      <c r="C59" s="166">
        <v>-0.1208</v>
      </c>
      <c r="D59" s="14">
        <v>-7.46E-2</v>
      </c>
      <c r="E59" s="14">
        <v>-8.5900000000000004E-2</v>
      </c>
      <c r="F59" s="166">
        <v>-0.1167</v>
      </c>
      <c r="G59" s="14">
        <v>-6.1499999999999999E-2</v>
      </c>
      <c r="H59" s="14">
        <v>-4.2599999999999999E-2</v>
      </c>
      <c r="I59" s="15">
        <v>-9.4500000000000001E-2</v>
      </c>
    </row>
    <row r="60" spans="1:14" x14ac:dyDescent="0.3">
      <c r="A60" s="176" t="s">
        <v>85</v>
      </c>
      <c r="B60" s="163" t="s">
        <v>94</v>
      </c>
      <c r="C60" s="163" t="s">
        <v>100</v>
      </c>
      <c r="D60" s="163" t="s">
        <v>112</v>
      </c>
      <c r="E60" s="163"/>
      <c r="F60" s="163"/>
      <c r="G60" s="163"/>
      <c r="H60" s="163"/>
      <c r="I60" s="164"/>
    </row>
    <row r="61" spans="1:14" ht="15" thickBot="1" x14ac:dyDescent="0.35">
      <c r="A61" s="151">
        <v>-5.3400000000000003E-2</v>
      </c>
      <c r="B61" s="59">
        <v>-5.67E-2</v>
      </c>
      <c r="C61" s="59">
        <v>-7.51E-2</v>
      </c>
      <c r="D61" s="59">
        <v>-7.6600000000000001E-2</v>
      </c>
      <c r="E61" s="59"/>
      <c r="F61" s="59"/>
      <c r="G61" s="59"/>
      <c r="H61" s="59"/>
      <c r="I61" s="60"/>
    </row>
    <row r="62" spans="1:14" ht="15" thickBot="1" x14ac:dyDescent="0.35">
      <c r="A62" s="329" t="s">
        <v>116</v>
      </c>
      <c r="B62" s="330"/>
      <c r="C62" s="330"/>
      <c r="D62" s="330"/>
      <c r="E62" s="330"/>
      <c r="F62" s="330"/>
      <c r="G62" s="330"/>
      <c r="H62" s="330"/>
      <c r="I62" s="331"/>
    </row>
    <row r="63" spans="1:14" x14ac:dyDescent="0.3">
      <c r="A63" s="175" t="s">
        <v>25</v>
      </c>
      <c r="B63" s="173" t="s">
        <v>26</v>
      </c>
      <c r="C63" s="173" t="s">
        <v>29</v>
      </c>
      <c r="D63" s="173" t="s">
        <v>30</v>
      </c>
      <c r="E63" s="173" t="s">
        <v>31</v>
      </c>
      <c r="F63" s="173" t="s">
        <v>32</v>
      </c>
      <c r="G63" s="173" t="s">
        <v>39</v>
      </c>
      <c r="H63" s="173" t="s">
        <v>43</v>
      </c>
      <c r="I63" s="174" t="s">
        <v>47</v>
      </c>
    </row>
    <row r="64" spans="1:14" ht="15" thickBot="1" x14ac:dyDescent="0.35">
      <c r="A64" s="13">
        <v>5.91</v>
      </c>
      <c r="B64" s="14">
        <v>2.33</v>
      </c>
      <c r="C64" s="14">
        <v>4.55</v>
      </c>
      <c r="D64" s="14">
        <v>2.0299999999999998</v>
      </c>
      <c r="E64" s="14">
        <v>5.57</v>
      </c>
      <c r="F64" s="14">
        <v>6.07</v>
      </c>
      <c r="G64" s="14">
        <v>1.18</v>
      </c>
      <c r="H64" s="14">
        <v>1.06</v>
      </c>
      <c r="I64" s="15">
        <v>1.61</v>
      </c>
    </row>
    <row r="65" spans="1:9" x14ac:dyDescent="0.3">
      <c r="A65" s="175" t="s">
        <v>52</v>
      </c>
      <c r="B65" s="173" t="s">
        <v>53</v>
      </c>
      <c r="C65" s="173" t="s">
        <v>68</v>
      </c>
      <c r="D65" s="173" t="s">
        <v>74</v>
      </c>
      <c r="E65" s="173" t="s">
        <v>75</v>
      </c>
      <c r="F65" s="173" t="s">
        <v>76</v>
      </c>
      <c r="G65" s="173" t="s">
        <v>78</v>
      </c>
      <c r="H65" s="173" t="s">
        <v>79</v>
      </c>
      <c r="I65" s="174" t="s">
        <v>81</v>
      </c>
    </row>
    <row r="66" spans="1:9" ht="15" thickBot="1" x14ac:dyDescent="0.35">
      <c r="A66" s="13">
        <v>1.04</v>
      </c>
      <c r="B66" s="14">
        <v>1.05</v>
      </c>
      <c r="C66" s="14">
        <v>1.1000000000000001</v>
      </c>
      <c r="D66" s="14">
        <v>1.62</v>
      </c>
      <c r="E66" s="14">
        <v>1.03</v>
      </c>
      <c r="F66" s="14">
        <v>1.03</v>
      </c>
      <c r="G66" s="14">
        <v>1.1000000000000001</v>
      </c>
      <c r="H66" s="14">
        <v>1.02</v>
      </c>
      <c r="I66" s="15">
        <v>1.17</v>
      </c>
    </row>
    <row r="67" spans="1:9" x14ac:dyDescent="0.3">
      <c r="A67" s="176" t="s">
        <v>85</v>
      </c>
      <c r="B67" s="163" t="s">
        <v>94</v>
      </c>
      <c r="C67" s="163" t="s">
        <v>100</v>
      </c>
      <c r="D67" s="163" t="s">
        <v>112</v>
      </c>
      <c r="E67" s="163"/>
      <c r="F67" s="163"/>
      <c r="G67" s="163"/>
      <c r="H67" s="163"/>
      <c r="I67" s="164"/>
    </row>
    <row r="68" spans="1:9" ht="15" thickBot="1" x14ac:dyDescent="0.35">
      <c r="A68" s="13">
        <v>1.01</v>
      </c>
      <c r="B68" s="14">
        <v>1.01</v>
      </c>
      <c r="C68" s="14">
        <v>1.32</v>
      </c>
      <c r="D68" s="14">
        <v>1.07</v>
      </c>
      <c r="E68" s="14"/>
      <c r="F68" s="14"/>
      <c r="G68" s="14"/>
      <c r="H68" s="14"/>
      <c r="I68" s="15"/>
    </row>
  </sheetData>
  <mergeCells count="9">
    <mergeCell ref="A2:O2"/>
    <mergeCell ref="C23:H23"/>
    <mergeCell ref="A55:I55"/>
    <mergeCell ref="A62:I62"/>
    <mergeCell ref="D4:E4"/>
    <mergeCell ref="J16:O17"/>
    <mergeCell ref="G4:O4"/>
    <mergeCell ref="A4:B4"/>
    <mergeCell ref="C49:C53"/>
  </mergeCells>
  <conditionalFormatting sqref="B6:B7">
    <cfRule type="cellIs" dxfId="27" priority="5" operator="greaterThan">
      <formula>0.9</formula>
    </cfRule>
    <cfRule type="cellIs" dxfId="26" priority="6" operator="greaterThan">
      <formula>0.8</formula>
    </cfRule>
    <cfRule type="cellIs" dxfId="25" priority="7" operator="greaterThan">
      <formula>0.7</formula>
    </cfRule>
    <cfRule type="cellIs" dxfId="24" priority="8" operator="greaterThan">
      <formula>0.6</formula>
    </cfRule>
  </conditionalFormatting>
  <conditionalFormatting sqref="E6:E7">
    <cfRule type="cellIs" dxfId="23" priority="1" operator="greaterThan">
      <formula>0.9</formula>
    </cfRule>
    <cfRule type="cellIs" dxfId="22" priority="2" operator="greaterThan">
      <formula>0.8</formula>
    </cfRule>
    <cfRule type="cellIs" dxfId="21" priority="3" operator="greaterThan">
      <formula>0.7</formula>
    </cfRule>
    <cfRule type="cellIs" dxfId="20" priority="4" operator="greaterThan">
      <formula>0.6</formula>
    </cfRule>
  </conditionalFormatting>
  <printOptions horizontalCentered="1"/>
  <pageMargins left="0" right="0" top="0" bottom="0" header="0" footer="0"/>
  <pageSetup scale="49" orientation="landscape" horizontalDpi="4294967293" verticalDpi="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71"/>
  <sheetViews>
    <sheetView zoomScale="87" zoomScaleNormal="87" workbookViewId="0">
      <selection activeCell="I24" sqref="I24"/>
    </sheetView>
  </sheetViews>
  <sheetFormatPr defaultRowHeight="14.4" x14ac:dyDescent="0.3"/>
  <cols>
    <col min="1" max="1" width="3.77734375" style="62" bestFit="1" customWidth="1"/>
    <col min="2" max="2" width="23" style="7" customWidth="1"/>
    <col min="3" max="6" width="16.77734375" style="7" customWidth="1"/>
    <col min="7" max="10" width="16.77734375" style="62" customWidth="1"/>
    <col min="11" max="14" width="16.77734375" style="7" customWidth="1"/>
    <col min="15" max="16" width="16.77734375" style="62" customWidth="1"/>
    <col min="17" max="17" width="17.77734375" style="62" bestFit="1" customWidth="1"/>
    <col min="18" max="18" width="16.77734375" style="62" customWidth="1"/>
    <col min="19" max="141" width="13.77734375" style="7" customWidth="1"/>
    <col min="142" max="16384" width="8.88671875" style="7"/>
  </cols>
  <sheetData>
    <row r="1" spans="1:18" ht="15" thickBot="1" x14ac:dyDescent="0.35"/>
    <row r="2" spans="1:18" s="62" customFormat="1" ht="15" thickBot="1" x14ac:dyDescent="0.35">
      <c r="C2" s="298" t="s">
        <v>142</v>
      </c>
      <c r="D2" s="300"/>
      <c r="E2" s="300"/>
      <c r="F2" s="299"/>
      <c r="G2" s="300" t="s">
        <v>143</v>
      </c>
      <c r="H2" s="300"/>
      <c r="I2" s="300"/>
      <c r="J2" s="299"/>
      <c r="K2" s="300" t="s">
        <v>142</v>
      </c>
      <c r="L2" s="300"/>
      <c r="M2" s="300"/>
      <c r="N2" s="299"/>
      <c r="O2" s="300" t="s">
        <v>143</v>
      </c>
      <c r="P2" s="300"/>
      <c r="Q2" s="300"/>
      <c r="R2" s="299"/>
    </row>
    <row r="3" spans="1:18" s="3" customFormat="1" ht="72.599999999999994" customHeight="1" thickBot="1" x14ac:dyDescent="0.35">
      <c r="A3" s="332" t="s">
        <v>145</v>
      </c>
      <c r="B3" s="45" t="s">
        <v>8</v>
      </c>
      <c r="C3" s="16" t="s">
        <v>16</v>
      </c>
      <c r="D3" s="16" t="s">
        <v>17</v>
      </c>
      <c r="E3" s="16" t="s">
        <v>18</v>
      </c>
      <c r="F3" s="19" t="s">
        <v>24</v>
      </c>
      <c r="G3" s="16" t="s">
        <v>16</v>
      </c>
      <c r="H3" s="16" t="s">
        <v>17</v>
      </c>
      <c r="I3" s="16" t="s">
        <v>18</v>
      </c>
      <c r="J3" s="19" t="s">
        <v>24</v>
      </c>
      <c r="K3" s="16" t="s">
        <v>19</v>
      </c>
      <c r="L3" s="16" t="s">
        <v>20</v>
      </c>
      <c r="M3" s="16" t="s">
        <v>21</v>
      </c>
      <c r="N3" s="19" t="s">
        <v>22</v>
      </c>
      <c r="O3" s="16" t="s">
        <v>19</v>
      </c>
      <c r="P3" s="16" t="s">
        <v>20</v>
      </c>
      <c r="Q3" s="16" t="s">
        <v>21</v>
      </c>
      <c r="R3" s="19" t="s">
        <v>22</v>
      </c>
    </row>
    <row r="4" spans="1:18" x14ac:dyDescent="0.3">
      <c r="A4" s="335"/>
      <c r="B4" s="46" t="s">
        <v>0</v>
      </c>
      <c r="C4" s="5">
        <v>0.69899999999999995</v>
      </c>
      <c r="D4" s="5">
        <v>0.70699999999999996</v>
      </c>
      <c r="E4" s="5">
        <v>0.67200000000000004</v>
      </c>
      <c r="F4" s="6">
        <v>0.68799999999999994</v>
      </c>
      <c r="G4" s="5">
        <v>0.69899999999999995</v>
      </c>
      <c r="H4" s="5">
        <v>0.70699999999999996</v>
      </c>
      <c r="I4" s="5">
        <v>0.67200000000000004</v>
      </c>
      <c r="J4" s="6">
        <v>0.68700000000000006</v>
      </c>
      <c r="K4" s="5">
        <v>0.90100000000000002</v>
      </c>
      <c r="L4" s="5">
        <v>0.90600000000000003</v>
      </c>
      <c r="M4" s="5">
        <v>0.88200000000000001</v>
      </c>
      <c r="N4" s="6">
        <v>0.88700000000000001</v>
      </c>
      <c r="O4" s="56">
        <v>0.90100000000000002</v>
      </c>
      <c r="P4" s="57">
        <v>0.90600000000000003</v>
      </c>
      <c r="Q4" s="57">
        <v>0.88700000000000001</v>
      </c>
      <c r="R4" s="58">
        <v>0.88800000000000001</v>
      </c>
    </row>
    <row r="5" spans="1:18" x14ac:dyDescent="0.3">
      <c r="A5" s="335"/>
      <c r="B5" s="47" t="s">
        <v>1</v>
      </c>
      <c r="C5" s="9">
        <v>0.69099999999999995</v>
      </c>
      <c r="D5" s="9">
        <v>0.69799999999999995</v>
      </c>
      <c r="E5" s="9">
        <v>0.66200000000000003</v>
      </c>
      <c r="F5" s="10">
        <v>0.67800000000000005</v>
      </c>
      <c r="G5" s="9">
        <v>0.69099999999999995</v>
      </c>
      <c r="H5" s="9">
        <v>0.69799999999999995</v>
      </c>
      <c r="I5" s="9">
        <v>0.66300000000000003</v>
      </c>
      <c r="J5" s="10">
        <v>0.67700000000000005</v>
      </c>
      <c r="K5" s="9">
        <v>0.89800000000000002</v>
      </c>
      <c r="L5" s="9">
        <v>0.90300000000000002</v>
      </c>
      <c r="M5" s="9">
        <v>0.88</v>
      </c>
      <c r="N5" s="10">
        <v>0.88400000000000001</v>
      </c>
      <c r="O5" s="8">
        <v>0.98980000000000001</v>
      </c>
      <c r="P5" s="9">
        <v>0.90300000000000002</v>
      </c>
      <c r="Q5" s="9">
        <v>0.88300000000000001</v>
      </c>
      <c r="R5" s="10">
        <v>0.88500000000000001</v>
      </c>
    </row>
    <row r="6" spans="1:18" x14ac:dyDescent="0.3">
      <c r="A6" s="335"/>
      <c r="B6" s="47" t="s">
        <v>2</v>
      </c>
      <c r="C6" s="9">
        <v>79.5</v>
      </c>
      <c r="D6" s="9">
        <v>78.8</v>
      </c>
      <c r="E6" s="9">
        <v>73.2</v>
      </c>
      <c r="F6" s="10">
        <v>66.400000000000006</v>
      </c>
      <c r="G6" s="9">
        <v>79.5</v>
      </c>
      <c r="H6" s="9">
        <v>78.8</v>
      </c>
      <c r="I6" s="9">
        <v>73.2</v>
      </c>
      <c r="J6" s="10">
        <v>66.099999999999994</v>
      </c>
      <c r="K6" s="9">
        <v>421</v>
      </c>
      <c r="L6" s="9">
        <v>398</v>
      </c>
      <c r="M6" s="9">
        <v>395</v>
      </c>
      <c r="N6" s="10">
        <v>310</v>
      </c>
      <c r="O6" s="8">
        <v>421</v>
      </c>
      <c r="P6" s="9">
        <v>398</v>
      </c>
      <c r="Q6" s="9">
        <v>245</v>
      </c>
      <c r="R6" s="10">
        <v>284</v>
      </c>
    </row>
    <row r="7" spans="1:18" ht="15" thickBot="1" x14ac:dyDescent="0.35">
      <c r="A7" s="335"/>
      <c r="B7" s="48" t="s">
        <v>3</v>
      </c>
      <c r="C7" s="20" t="s">
        <v>146</v>
      </c>
      <c r="D7" s="20" t="s">
        <v>146</v>
      </c>
      <c r="E7" s="20" t="s">
        <v>146</v>
      </c>
      <c r="F7" s="21" t="s">
        <v>146</v>
      </c>
      <c r="G7" s="20" t="s">
        <v>146</v>
      </c>
      <c r="H7" s="20" t="s">
        <v>146</v>
      </c>
      <c r="I7" s="20" t="s">
        <v>146</v>
      </c>
      <c r="J7" s="21" t="s">
        <v>146</v>
      </c>
      <c r="K7" s="20" t="s">
        <v>146</v>
      </c>
      <c r="L7" s="20" t="s">
        <v>146</v>
      </c>
      <c r="M7" s="20" t="s">
        <v>146</v>
      </c>
      <c r="N7" s="21" t="s">
        <v>146</v>
      </c>
      <c r="O7" s="20" t="s">
        <v>146</v>
      </c>
      <c r="P7" s="20" t="s">
        <v>146</v>
      </c>
      <c r="Q7" s="20" t="s">
        <v>146</v>
      </c>
      <c r="R7" s="21" t="s">
        <v>146</v>
      </c>
    </row>
    <row r="8" spans="1:18" s="62" customFormat="1" x14ac:dyDescent="0.3">
      <c r="A8" s="335"/>
      <c r="B8" s="47" t="s">
        <v>408</v>
      </c>
      <c r="C8" s="8">
        <v>97.8</v>
      </c>
      <c r="D8" s="9">
        <v>96.6</v>
      </c>
      <c r="E8" s="9">
        <v>9.44</v>
      </c>
      <c r="F8" s="10">
        <v>9.1999999999999993</v>
      </c>
      <c r="G8" s="8">
        <v>97.8</v>
      </c>
      <c r="H8" s="9">
        <v>96.6</v>
      </c>
      <c r="I8" s="9">
        <v>9.4</v>
      </c>
      <c r="J8" s="10">
        <v>9.2100000000000009</v>
      </c>
      <c r="K8" s="8">
        <v>56</v>
      </c>
      <c r="L8" s="9">
        <v>54.5</v>
      </c>
      <c r="M8" s="9">
        <v>1.99</v>
      </c>
      <c r="N8" s="10">
        <v>1.95</v>
      </c>
      <c r="O8" s="8">
        <v>56</v>
      </c>
      <c r="P8" s="9">
        <v>54.5</v>
      </c>
      <c r="Q8" s="9">
        <v>1.95</v>
      </c>
      <c r="R8" s="10">
        <v>1.94</v>
      </c>
    </row>
    <row r="9" spans="1:18" s="62" customFormat="1" x14ac:dyDescent="0.3">
      <c r="A9" s="335"/>
      <c r="B9" s="47" t="s">
        <v>409</v>
      </c>
      <c r="C9" s="8">
        <v>69.5</v>
      </c>
      <c r="D9" s="9">
        <v>68.099999999999994</v>
      </c>
      <c r="E9" s="9">
        <v>6.62</v>
      </c>
      <c r="F9" s="10">
        <v>6.42</v>
      </c>
      <c r="G9" s="8">
        <v>69.5</v>
      </c>
      <c r="H9" s="9">
        <v>68.099999999999994</v>
      </c>
      <c r="I9" s="9">
        <v>6.62</v>
      </c>
      <c r="J9" s="10">
        <v>6.42</v>
      </c>
      <c r="K9" s="8">
        <v>37.6</v>
      </c>
      <c r="L9" s="9">
        <v>36.799999999999997</v>
      </c>
      <c r="M9" s="9">
        <v>1.31</v>
      </c>
      <c r="N9" s="10">
        <v>1.27</v>
      </c>
      <c r="O9" s="8">
        <v>37.6</v>
      </c>
      <c r="P9" s="9">
        <v>36.799999999999997</v>
      </c>
      <c r="Q9" s="9">
        <v>1.27</v>
      </c>
      <c r="R9" s="10">
        <v>1.25</v>
      </c>
    </row>
    <row r="10" spans="1:18" s="62" customFormat="1" x14ac:dyDescent="0.3">
      <c r="A10" s="335"/>
      <c r="B10" s="47" t="s">
        <v>410</v>
      </c>
      <c r="C10" s="8">
        <v>13.7</v>
      </c>
      <c r="D10" s="9">
        <v>13.6</v>
      </c>
      <c r="E10" s="9">
        <v>8.4600000000000009</v>
      </c>
      <c r="F10" s="10">
        <v>8.24</v>
      </c>
      <c r="G10" s="8">
        <v>13.7</v>
      </c>
      <c r="H10" s="9">
        <v>13.6</v>
      </c>
      <c r="I10" s="9">
        <v>8.4499999999999993</v>
      </c>
      <c r="J10" s="10">
        <v>8.24</v>
      </c>
      <c r="K10" s="8">
        <v>7.74</v>
      </c>
      <c r="L10" s="9">
        <v>7.53</v>
      </c>
      <c r="M10" s="9">
        <v>3.55</v>
      </c>
      <c r="N10" s="10">
        <v>3.44</v>
      </c>
      <c r="O10" s="8">
        <v>7.74</v>
      </c>
      <c r="P10" s="9">
        <v>7.53</v>
      </c>
      <c r="Q10" s="9">
        <v>3.44</v>
      </c>
      <c r="R10" s="10">
        <v>3.41</v>
      </c>
    </row>
    <row r="11" spans="1:18" s="62" customFormat="1" x14ac:dyDescent="0.3">
      <c r="A11" s="335"/>
      <c r="B11" s="47" t="s">
        <v>148</v>
      </c>
      <c r="C11" s="8">
        <v>103</v>
      </c>
      <c r="D11" s="9">
        <v>102</v>
      </c>
      <c r="E11" s="9">
        <v>9.92</v>
      </c>
      <c r="F11" s="10">
        <v>9.67</v>
      </c>
      <c r="G11" s="8">
        <v>103</v>
      </c>
      <c r="H11" s="9">
        <v>102</v>
      </c>
      <c r="I11" s="9">
        <v>9.91</v>
      </c>
      <c r="J11" s="10">
        <v>9.67</v>
      </c>
      <c r="K11" s="8">
        <v>58.5</v>
      </c>
      <c r="L11" s="9">
        <v>59.1</v>
      </c>
      <c r="M11" s="9">
        <v>2.08</v>
      </c>
      <c r="N11" s="10">
        <v>2.08</v>
      </c>
      <c r="O11" s="8">
        <v>58.5</v>
      </c>
      <c r="P11" s="9">
        <v>59.1</v>
      </c>
      <c r="Q11" s="9">
        <v>2.09</v>
      </c>
      <c r="R11" s="10">
        <v>2.4</v>
      </c>
    </row>
    <row r="12" spans="1:18" s="62" customFormat="1" x14ac:dyDescent="0.3">
      <c r="A12" s="335"/>
      <c r="B12" s="47" t="s">
        <v>149</v>
      </c>
      <c r="C12" s="8">
        <v>72.5</v>
      </c>
      <c r="D12" s="9">
        <v>71.099999999999994</v>
      </c>
      <c r="E12" s="9">
        <v>6.91</v>
      </c>
      <c r="F12" s="10">
        <v>6.7</v>
      </c>
      <c r="G12" s="8">
        <v>72.5</v>
      </c>
      <c r="H12" s="9">
        <v>71.099999999999994</v>
      </c>
      <c r="I12" s="9">
        <v>6.9</v>
      </c>
      <c r="J12" s="10">
        <v>6.69</v>
      </c>
      <c r="K12" s="8">
        <v>38.9</v>
      </c>
      <c r="L12" s="9">
        <v>38.700000000000003</v>
      </c>
      <c r="M12" s="9">
        <v>1.35</v>
      </c>
      <c r="N12" s="10">
        <v>1.32</v>
      </c>
      <c r="O12" s="8">
        <v>38.9</v>
      </c>
      <c r="P12" s="9">
        <v>38.700000000000003</v>
      </c>
      <c r="Q12" s="9">
        <v>1.33</v>
      </c>
      <c r="R12" s="10">
        <v>1.3</v>
      </c>
    </row>
    <row r="13" spans="1:18" s="62" customFormat="1" x14ac:dyDescent="0.3">
      <c r="A13" s="335"/>
      <c r="B13" s="47" t="s">
        <v>150</v>
      </c>
      <c r="C13" s="8">
        <v>14.4</v>
      </c>
      <c r="D13" s="9">
        <v>14.1</v>
      </c>
      <c r="E13" s="9">
        <v>8.85</v>
      </c>
      <c r="F13" s="10">
        <v>8.6</v>
      </c>
      <c r="G13" s="8">
        <v>14.3</v>
      </c>
      <c r="H13" s="9">
        <v>14.1</v>
      </c>
      <c r="I13" s="9">
        <v>8.83</v>
      </c>
      <c r="J13" s="10">
        <v>8.59</v>
      </c>
      <c r="K13" s="8">
        <v>8.0299999999999994</v>
      </c>
      <c r="L13" s="9">
        <v>8.1300000000000008</v>
      </c>
      <c r="M13" s="9">
        <v>3.67</v>
      </c>
      <c r="N13" s="10">
        <v>3.62</v>
      </c>
      <c r="O13" s="8">
        <v>8.0299999999999994</v>
      </c>
      <c r="P13" s="9">
        <v>8.1300000000000008</v>
      </c>
      <c r="Q13" s="9">
        <v>3.62</v>
      </c>
      <c r="R13" s="10">
        <v>3.56</v>
      </c>
    </row>
    <row r="14" spans="1:18" s="62" customFormat="1" x14ac:dyDescent="0.3">
      <c r="A14" s="335"/>
      <c r="B14" s="47" t="s">
        <v>151</v>
      </c>
      <c r="C14" s="8">
        <v>0.66600000000000004</v>
      </c>
      <c r="D14" s="9">
        <v>0.67500000000000004</v>
      </c>
      <c r="E14" s="9">
        <v>0.63800000000000001</v>
      </c>
      <c r="F14" s="10">
        <v>0.65600000000000003</v>
      </c>
      <c r="G14" s="8">
        <v>0.66600000000000004</v>
      </c>
      <c r="H14" s="9">
        <v>0.67500000000000004</v>
      </c>
      <c r="I14" s="9">
        <v>0.63800000000000001</v>
      </c>
      <c r="J14" s="10">
        <v>0.65500000000000003</v>
      </c>
      <c r="K14" s="8">
        <v>0.89100000000000001</v>
      </c>
      <c r="L14" s="9">
        <v>0.88900000000000001</v>
      </c>
      <c r="M14" s="9">
        <v>0.871</v>
      </c>
      <c r="N14" s="10">
        <v>0.872</v>
      </c>
      <c r="O14" s="8">
        <v>0.89100000000000001</v>
      </c>
      <c r="P14" s="9">
        <v>0.88900000000000001</v>
      </c>
      <c r="Q14" s="9">
        <v>0.871</v>
      </c>
      <c r="R14" s="10">
        <v>0.876</v>
      </c>
    </row>
    <row r="15" spans="1:18" s="62" customFormat="1" x14ac:dyDescent="0.3">
      <c r="A15" s="335"/>
      <c r="B15" s="47" t="s">
        <v>152</v>
      </c>
      <c r="C15" s="8">
        <f>C8-C11</f>
        <v>-5.2000000000000028</v>
      </c>
      <c r="D15" s="9">
        <f t="shared" ref="D15:R15" si="0">D8-D11</f>
        <v>-5.4000000000000057</v>
      </c>
      <c r="E15" s="9">
        <f t="shared" si="0"/>
        <v>-0.48000000000000043</v>
      </c>
      <c r="F15" s="10">
        <f t="shared" si="0"/>
        <v>-0.47000000000000064</v>
      </c>
      <c r="G15" s="8">
        <f t="shared" si="0"/>
        <v>-5.2000000000000028</v>
      </c>
      <c r="H15" s="9">
        <f t="shared" si="0"/>
        <v>-5.4000000000000057</v>
      </c>
      <c r="I15" s="9">
        <f t="shared" si="0"/>
        <v>-0.50999999999999979</v>
      </c>
      <c r="J15" s="10">
        <f t="shared" si="0"/>
        <v>-0.45999999999999908</v>
      </c>
      <c r="K15" s="8">
        <f t="shared" ref="K15:N17" si="1">K8-K11</f>
        <v>-2.5</v>
      </c>
      <c r="L15" s="9">
        <f t="shared" si="1"/>
        <v>-4.6000000000000014</v>
      </c>
      <c r="M15" s="9">
        <f t="shared" si="1"/>
        <v>-9.000000000000008E-2</v>
      </c>
      <c r="N15" s="10">
        <f t="shared" si="1"/>
        <v>-0.13000000000000012</v>
      </c>
      <c r="O15" s="8">
        <f t="shared" si="0"/>
        <v>-2.5</v>
      </c>
      <c r="P15" s="9">
        <f t="shared" si="0"/>
        <v>-4.6000000000000014</v>
      </c>
      <c r="Q15" s="9">
        <f t="shared" si="0"/>
        <v>-0.1399999999999999</v>
      </c>
      <c r="R15" s="10">
        <f t="shared" si="0"/>
        <v>-0.45999999999999996</v>
      </c>
    </row>
    <row r="16" spans="1:18" s="62" customFormat="1" x14ac:dyDescent="0.3">
      <c r="A16" s="335"/>
      <c r="B16" s="47" t="s">
        <v>153</v>
      </c>
      <c r="C16" s="8">
        <f>C9-C12</f>
        <v>-3</v>
      </c>
      <c r="D16" s="9">
        <f t="shared" ref="D16:R16" si="2">D9-D12</f>
        <v>-3</v>
      </c>
      <c r="E16" s="9">
        <f t="shared" si="2"/>
        <v>-0.29000000000000004</v>
      </c>
      <c r="F16" s="10">
        <f t="shared" si="2"/>
        <v>-0.28000000000000025</v>
      </c>
      <c r="G16" s="8">
        <f t="shared" si="2"/>
        <v>-3</v>
      </c>
      <c r="H16" s="9">
        <f t="shared" si="2"/>
        <v>-3</v>
      </c>
      <c r="I16" s="9">
        <f t="shared" si="2"/>
        <v>-0.28000000000000025</v>
      </c>
      <c r="J16" s="10">
        <f t="shared" si="2"/>
        <v>-0.27000000000000046</v>
      </c>
      <c r="K16" s="8">
        <f t="shared" si="1"/>
        <v>-1.2999999999999972</v>
      </c>
      <c r="L16" s="9">
        <f t="shared" si="1"/>
        <v>-1.9000000000000057</v>
      </c>
      <c r="M16" s="9">
        <f t="shared" si="1"/>
        <v>-4.0000000000000036E-2</v>
      </c>
      <c r="N16" s="10">
        <f t="shared" si="1"/>
        <v>-5.0000000000000044E-2</v>
      </c>
      <c r="O16" s="8">
        <f t="shared" si="2"/>
        <v>-1.2999999999999972</v>
      </c>
      <c r="P16" s="9">
        <f t="shared" si="2"/>
        <v>-1.9000000000000057</v>
      </c>
      <c r="Q16" s="9">
        <f t="shared" si="2"/>
        <v>-6.0000000000000053E-2</v>
      </c>
      <c r="R16" s="10">
        <f t="shared" si="2"/>
        <v>-5.0000000000000044E-2</v>
      </c>
    </row>
    <row r="17" spans="1:18" s="62" customFormat="1" x14ac:dyDescent="0.3">
      <c r="A17" s="335"/>
      <c r="B17" s="47" t="s">
        <v>154</v>
      </c>
      <c r="C17" s="8">
        <f>C10-C13</f>
        <v>-0.70000000000000107</v>
      </c>
      <c r="D17" s="9">
        <f t="shared" ref="D17:R17" si="3">D10-D13</f>
        <v>-0.5</v>
      </c>
      <c r="E17" s="9">
        <f t="shared" si="3"/>
        <v>-0.38999999999999879</v>
      </c>
      <c r="F17" s="10">
        <f t="shared" si="3"/>
        <v>-0.35999999999999943</v>
      </c>
      <c r="G17" s="8">
        <f t="shared" si="3"/>
        <v>-0.60000000000000142</v>
      </c>
      <c r="H17" s="9">
        <f t="shared" si="3"/>
        <v>-0.5</v>
      </c>
      <c r="I17" s="9">
        <f t="shared" si="3"/>
        <v>-0.38000000000000078</v>
      </c>
      <c r="J17" s="10">
        <f t="shared" si="3"/>
        <v>-0.34999999999999964</v>
      </c>
      <c r="K17" s="8">
        <f t="shared" si="1"/>
        <v>-0.28999999999999915</v>
      </c>
      <c r="L17" s="9">
        <f t="shared" si="1"/>
        <v>-0.60000000000000053</v>
      </c>
      <c r="M17" s="9">
        <f t="shared" si="1"/>
        <v>-0.12000000000000011</v>
      </c>
      <c r="N17" s="10">
        <f t="shared" si="1"/>
        <v>-0.18000000000000016</v>
      </c>
      <c r="O17" s="8">
        <f t="shared" si="3"/>
        <v>-0.28999999999999915</v>
      </c>
      <c r="P17" s="9">
        <f t="shared" si="3"/>
        <v>-0.60000000000000053</v>
      </c>
      <c r="Q17" s="9">
        <f t="shared" si="3"/>
        <v>-0.18000000000000016</v>
      </c>
      <c r="R17" s="10">
        <f t="shared" si="3"/>
        <v>-0.14999999999999991</v>
      </c>
    </row>
    <row r="18" spans="1:18" s="62" customFormat="1" ht="15" thickBot="1" x14ac:dyDescent="0.35">
      <c r="A18" s="336"/>
      <c r="B18" s="48" t="s">
        <v>155</v>
      </c>
      <c r="C18" s="13">
        <f>C4-C14</f>
        <v>3.2999999999999918E-2</v>
      </c>
      <c r="D18" s="14">
        <f t="shared" ref="D18:R18" si="4">D4-D14</f>
        <v>3.1999999999999917E-2</v>
      </c>
      <c r="E18" s="14">
        <f t="shared" si="4"/>
        <v>3.400000000000003E-2</v>
      </c>
      <c r="F18" s="15">
        <f t="shared" si="4"/>
        <v>3.1999999999999917E-2</v>
      </c>
      <c r="G18" s="13">
        <f t="shared" si="4"/>
        <v>3.2999999999999918E-2</v>
      </c>
      <c r="H18" s="14">
        <f t="shared" si="4"/>
        <v>3.1999999999999917E-2</v>
      </c>
      <c r="I18" s="14">
        <f t="shared" si="4"/>
        <v>3.400000000000003E-2</v>
      </c>
      <c r="J18" s="15">
        <f t="shared" si="4"/>
        <v>3.2000000000000028E-2</v>
      </c>
      <c r="K18" s="13">
        <f>K4-K14</f>
        <v>1.0000000000000009E-2</v>
      </c>
      <c r="L18" s="14">
        <f>L4-L14</f>
        <v>1.7000000000000015E-2</v>
      </c>
      <c r="M18" s="14">
        <f>M4-M14</f>
        <v>1.100000000000001E-2</v>
      </c>
      <c r="N18" s="15">
        <f>N4-N14</f>
        <v>1.5000000000000013E-2</v>
      </c>
      <c r="O18" s="13">
        <f t="shared" si="4"/>
        <v>1.0000000000000009E-2</v>
      </c>
      <c r="P18" s="14">
        <f t="shared" si="4"/>
        <v>1.7000000000000015E-2</v>
      </c>
      <c r="Q18" s="14">
        <f t="shared" si="4"/>
        <v>1.6000000000000014E-2</v>
      </c>
      <c r="R18" s="15">
        <f t="shared" si="4"/>
        <v>1.2000000000000011E-2</v>
      </c>
    </row>
    <row r="19" spans="1:18" s="66" customFormat="1" ht="15" thickBot="1" x14ac:dyDescent="0.35">
      <c r="A19" s="67"/>
      <c r="B19" s="68"/>
      <c r="C19" s="81"/>
      <c r="D19" s="81"/>
      <c r="E19" s="81"/>
      <c r="F19" s="81"/>
      <c r="G19" s="81"/>
      <c r="H19" s="81"/>
      <c r="I19" s="81"/>
      <c r="J19" s="81"/>
      <c r="K19" s="81"/>
      <c r="L19" s="81"/>
      <c r="M19" s="81"/>
      <c r="N19" s="81"/>
      <c r="O19" s="81"/>
      <c r="P19" s="81"/>
      <c r="Q19" s="81"/>
      <c r="R19" s="81"/>
    </row>
    <row r="20" spans="1:18" ht="15" thickBot="1" x14ac:dyDescent="0.35">
      <c r="C20" s="298" t="s">
        <v>142</v>
      </c>
      <c r="D20" s="300"/>
      <c r="E20" s="300"/>
      <c r="F20" s="299"/>
      <c r="G20" s="300" t="s">
        <v>143</v>
      </c>
      <c r="H20" s="300"/>
      <c r="I20" s="300"/>
      <c r="J20" s="299"/>
      <c r="K20" s="300" t="s">
        <v>142</v>
      </c>
      <c r="L20" s="300"/>
      <c r="M20" s="300"/>
      <c r="N20" s="299"/>
      <c r="O20" s="300" t="s">
        <v>143</v>
      </c>
      <c r="P20" s="300"/>
      <c r="Q20" s="300"/>
      <c r="R20" s="299"/>
    </row>
    <row r="21" spans="1:18" s="3" customFormat="1" ht="72.599999999999994" thickBot="1" x14ac:dyDescent="0.35">
      <c r="A21" s="332" t="s">
        <v>144</v>
      </c>
      <c r="B21" s="45" t="s">
        <v>8</v>
      </c>
      <c r="C21" s="22" t="s">
        <v>16</v>
      </c>
      <c r="D21" s="16" t="s">
        <v>17</v>
      </c>
      <c r="E21" s="16" t="s">
        <v>18</v>
      </c>
      <c r="F21" s="19" t="s">
        <v>24</v>
      </c>
      <c r="G21" s="22" t="s">
        <v>16</v>
      </c>
      <c r="H21" s="16" t="s">
        <v>17</v>
      </c>
      <c r="I21" s="16" t="s">
        <v>18</v>
      </c>
      <c r="J21" s="19" t="s">
        <v>24</v>
      </c>
      <c r="K21" s="22" t="s">
        <v>19</v>
      </c>
      <c r="L21" s="16" t="s">
        <v>20</v>
      </c>
      <c r="M21" s="16" t="s">
        <v>21</v>
      </c>
      <c r="N21" s="19" t="s">
        <v>22</v>
      </c>
      <c r="O21" s="22" t="s">
        <v>19</v>
      </c>
      <c r="P21" s="16" t="s">
        <v>20</v>
      </c>
      <c r="Q21" s="16" t="s">
        <v>21</v>
      </c>
      <c r="R21" s="19" t="s">
        <v>22</v>
      </c>
    </row>
    <row r="22" spans="1:18" x14ac:dyDescent="0.3">
      <c r="A22" s="335"/>
      <c r="B22" s="46" t="s">
        <v>0</v>
      </c>
      <c r="C22" s="4">
        <v>0.70199999999999996</v>
      </c>
      <c r="D22" s="5">
        <v>0.70599999999999996</v>
      </c>
      <c r="E22" s="5">
        <v>0.67</v>
      </c>
      <c r="F22" s="6">
        <v>0.68600000000000005</v>
      </c>
      <c r="G22" s="4">
        <v>0.70199999999999996</v>
      </c>
      <c r="H22" s="5">
        <v>0.70599999999999996</v>
      </c>
      <c r="I22" s="5">
        <v>0.66900000000000004</v>
      </c>
      <c r="J22" s="6">
        <v>0.68500000000000005</v>
      </c>
      <c r="K22" s="4">
        <v>0.90700000000000003</v>
      </c>
      <c r="L22" s="5">
        <v>0.91300000000000003</v>
      </c>
      <c r="M22" s="5">
        <v>0.89100000000000001</v>
      </c>
      <c r="N22" s="6">
        <v>0.89500000000000002</v>
      </c>
      <c r="O22" s="4">
        <v>0.90700000000000003</v>
      </c>
      <c r="P22" s="5">
        <v>0.91300000000000003</v>
      </c>
      <c r="Q22" s="5">
        <v>0.89400000000000002</v>
      </c>
      <c r="R22" s="6">
        <v>0.89500000000000002</v>
      </c>
    </row>
    <row r="23" spans="1:18" x14ac:dyDescent="0.3">
      <c r="A23" s="335"/>
      <c r="B23" s="47" t="s">
        <v>1</v>
      </c>
      <c r="C23" s="8">
        <v>0.69</v>
      </c>
      <c r="D23" s="9">
        <v>0.69399999999999995</v>
      </c>
      <c r="E23" s="9">
        <v>0.65700000000000003</v>
      </c>
      <c r="F23" s="10">
        <v>0.67200000000000004</v>
      </c>
      <c r="G23" s="8">
        <v>0.69</v>
      </c>
      <c r="H23" s="9">
        <v>0.69399999999999995</v>
      </c>
      <c r="I23" s="9">
        <v>0.65700000000000003</v>
      </c>
      <c r="J23" s="10">
        <v>0.67</v>
      </c>
      <c r="K23" s="8">
        <v>0.90500000000000003</v>
      </c>
      <c r="L23" s="9">
        <v>0.91</v>
      </c>
      <c r="M23" s="9">
        <v>0.88800000000000001</v>
      </c>
      <c r="N23" s="10">
        <v>0.89100000000000001</v>
      </c>
      <c r="O23" s="8">
        <v>0.90500000000000003</v>
      </c>
      <c r="P23" s="9">
        <v>0.91</v>
      </c>
      <c r="Q23" s="9">
        <v>0.89</v>
      </c>
      <c r="R23" s="10">
        <v>0.89100000000000001</v>
      </c>
    </row>
    <row r="24" spans="1:18" x14ac:dyDescent="0.3">
      <c r="A24" s="335"/>
      <c r="B24" s="47" t="s">
        <v>2</v>
      </c>
      <c r="C24" s="8">
        <v>59.8</v>
      </c>
      <c r="D24" s="9">
        <v>58.5</v>
      </c>
      <c r="E24" s="9">
        <v>53.9</v>
      </c>
      <c r="F24" s="10">
        <v>48.7</v>
      </c>
      <c r="G24" s="8">
        <v>59.7</v>
      </c>
      <c r="H24" s="9">
        <v>58.5</v>
      </c>
      <c r="I24" s="9">
        <v>53.8</v>
      </c>
      <c r="J24" s="10">
        <v>48.5</v>
      </c>
      <c r="K24" s="8">
        <v>339</v>
      </c>
      <c r="L24" s="9">
        <v>322</v>
      </c>
      <c r="M24" s="9">
        <v>322</v>
      </c>
      <c r="N24" s="10">
        <v>249</v>
      </c>
      <c r="O24" s="8">
        <v>339</v>
      </c>
      <c r="P24" s="9">
        <v>322</v>
      </c>
      <c r="Q24" s="9">
        <v>196</v>
      </c>
      <c r="R24" s="10">
        <v>227</v>
      </c>
    </row>
    <row r="25" spans="1:18" x14ac:dyDescent="0.3">
      <c r="A25" s="335"/>
      <c r="B25" s="47" t="s">
        <v>3</v>
      </c>
      <c r="C25" s="50" t="s">
        <v>147</v>
      </c>
      <c r="D25" s="11" t="s">
        <v>147</v>
      </c>
      <c r="E25" s="11" t="s">
        <v>147</v>
      </c>
      <c r="F25" s="12" t="s">
        <v>147</v>
      </c>
      <c r="G25" s="50" t="s">
        <v>147</v>
      </c>
      <c r="H25" s="11" t="s">
        <v>147</v>
      </c>
      <c r="I25" s="11" t="s">
        <v>147</v>
      </c>
      <c r="J25" s="12" t="s">
        <v>147</v>
      </c>
      <c r="K25" s="50" t="s">
        <v>147</v>
      </c>
      <c r="L25" s="11" t="s">
        <v>147</v>
      </c>
      <c r="M25" s="11" t="s">
        <v>147</v>
      </c>
      <c r="N25" s="12" t="s">
        <v>147</v>
      </c>
      <c r="O25" s="11" t="s">
        <v>146</v>
      </c>
      <c r="P25" s="11" t="s">
        <v>146</v>
      </c>
      <c r="Q25" s="11" t="s">
        <v>146</v>
      </c>
      <c r="R25" s="12" t="s">
        <v>146</v>
      </c>
    </row>
    <row r="26" spans="1:18" s="18" customFormat="1" x14ac:dyDescent="0.3">
      <c r="A26" s="335"/>
      <c r="B26" s="49" t="s">
        <v>23</v>
      </c>
      <c r="C26" s="69">
        <v>2</v>
      </c>
      <c r="D26" s="70">
        <v>4</v>
      </c>
      <c r="E26" s="70">
        <v>3</v>
      </c>
      <c r="F26" s="71">
        <v>3</v>
      </c>
      <c r="G26" s="69">
        <v>3</v>
      </c>
      <c r="H26" s="70">
        <v>4</v>
      </c>
      <c r="I26" s="70">
        <v>4</v>
      </c>
      <c r="J26" s="71">
        <v>5</v>
      </c>
      <c r="K26" s="69">
        <v>5</v>
      </c>
      <c r="L26" s="70">
        <v>5</v>
      </c>
      <c r="M26" s="70">
        <v>1</v>
      </c>
      <c r="N26" s="71">
        <v>4</v>
      </c>
      <c r="O26" s="69">
        <v>5</v>
      </c>
      <c r="P26" s="70">
        <v>5</v>
      </c>
      <c r="Q26" s="70">
        <v>7</v>
      </c>
      <c r="R26" s="71">
        <v>5</v>
      </c>
    </row>
    <row r="27" spans="1:18" x14ac:dyDescent="0.3">
      <c r="A27" s="335"/>
      <c r="B27" s="47" t="s">
        <v>9</v>
      </c>
      <c r="C27" s="8">
        <v>97.5</v>
      </c>
      <c r="D27" s="9">
        <v>96.7</v>
      </c>
      <c r="E27" s="9">
        <v>9.4600000000000009</v>
      </c>
      <c r="F27" s="10">
        <v>9.2200000000000006</v>
      </c>
      <c r="G27" s="8">
        <v>97.5</v>
      </c>
      <c r="H27" s="9">
        <v>96.7</v>
      </c>
      <c r="I27" s="9">
        <v>9.4600000000000009</v>
      </c>
      <c r="J27" s="10">
        <v>9.24</v>
      </c>
      <c r="K27" s="17">
        <v>53.5</v>
      </c>
      <c r="L27" s="9">
        <v>52</v>
      </c>
      <c r="M27" s="9">
        <v>1.93</v>
      </c>
      <c r="N27" s="10">
        <v>1.9</v>
      </c>
      <c r="O27" s="8">
        <v>36.299999999999997</v>
      </c>
      <c r="P27" s="9">
        <v>52</v>
      </c>
      <c r="Q27" s="9">
        <v>1.91</v>
      </c>
      <c r="R27" s="10">
        <v>1.89</v>
      </c>
    </row>
    <row r="28" spans="1:18" x14ac:dyDescent="0.3">
      <c r="A28" s="335"/>
      <c r="B28" s="47" t="s">
        <v>10</v>
      </c>
      <c r="C28" s="8">
        <v>69.2</v>
      </c>
      <c r="D28" s="9">
        <v>67.7</v>
      </c>
      <c r="E28" s="9">
        <v>6.62</v>
      </c>
      <c r="F28" s="10">
        <v>6.38</v>
      </c>
      <c r="G28" s="8">
        <v>69.3</v>
      </c>
      <c r="H28" s="9">
        <v>67.7</v>
      </c>
      <c r="I28" s="9">
        <v>6.63</v>
      </c>
      <c r="J28" s="10">
        <v>6.39</v>
      </c>
      <c r="K28" s="8">
        <v>36.299999999999997</v>
      </c>
      <c r="L28" s="9">
        <v>35.9</v>
      </c>
      <c r="M28" s="9">
        <v>1.29</v>
      </c>
      <c r="N28" s="10">
        <v>1.26</v>
      </c>
      <c r="O28" s="8">
        <v>54</v>
      </c>
      <c r="P28" s="9">
        <v>35.9</v>
      </c>
      <c r="Q28" s="9">
        <v>1.25</v>
      </c>
      <c r="R28" s="10">
        <v>1.25</v>
      </c>
    </row>
    <row r="29" spans="1:18" x14ac:dyDescent="0.3">
      <c r="A29" s="335"/>
      <c r="B29" s="47" t="s">
        <v>11</v>
      </c>
      <c r="C29" s="8">
        <v>13.7</v>
      </c>
      <c r="D29" s="9">
        <v>13.5</v>
      </c>
      <c r="E29" s="9">
        <v>8.4499999999999993</v>
      </c>
      <c r="F29" s="10">
        <v>8.19</v>
      </c>
      <c r="G29" s="8">
        <v>13.7</v>
      </c>
      <c r="H29" s="9">
        <v>13.5</v>
      </c>
      <c r="I29" s="9">
        <v>8.4600000000000009</v>
      </c>
      <c r="J29" s="10">
        <v>8.1999999999999993</v>
      </c>
      <c r="K29" s="8">
        <v>7.53</v>
      </c>
      <c r="L29" s="9">
        <v>7.39</v>
      </c>
      <c r="M29" s="9">
        <v>3.52</v>
      </c>
      <c r="N29" s="10">
        <v>3.41</v>
      </c>
      <c r="O29" s="8">
        <v>7.53</v>
      </c>
      <c r="P29" s="9">
        <v>7.39</v>
      </c>
      <c r="Q29" s="9">
        <v>3.39</v>
      </c>
      <c r="R29" s="10">
        <v>3.39</v>
      </c>
    </row>
    <row r="30" spans="1:18" x14ac:dyDescent="0.3">
      <c r="A30" s="335"/>
      <c r="B30" s="47" t="s">
        <v>12</v>
      </c>
      <c r="C30" s="8">
        <v>101</v>
      </c>
      <c r="D30" s="9">
        <v>98.9</v>
      </c>
      <c r="E30" s="9">
        <v>9.6</v>
      </c>
      <c r="F30" s="10">
        <v>9.41</v>
      </c>
      <c r="G30" s="8">
        <v>101</v>
      </c>
      <c r="H30" s="9">
        <v>98.9</v>
      </c>
      <c r="I30" s="9">
        <v>9.6</v>
      </c>
      <c r="J30" s="10">
        <v>9.4499999999999993</v>
      </c>
      <c r="K30" s="8">
        <v>64.400000000000006</v>
      </c>
      <c r="L30" s="9">
        <v>63.2</v>
      </c>
      <c r="M30" s="9">
        <v>2.27</v>
      </c>
      <c r="N30" s="10">
        <v>2.19</v>
      </c>
      <c r="O30" s="8">
        <v>64.400000000000006</v>
      </c>
      <c r="P30" s="9">
        <v>63.2</v>
      </c>
      <c r="Q30" s="9">
        <v>2.2200000000000002</v>
      </c>
      <c r="R30" s="10">
        <v>2.17</v>
      </c>
    </row>
    <row r="31" spans="1:18" x14ac:dyDescent="0.3">
      <c r="A31" s="335"/>
      <c r="B31" s="47" t="s">
        <v>13</v>
      </c>
      <c r="C31" s="8">
        <v>71.8</v>
      </c>
      <c r="D31" s="9">
        <v>71.2</v>
      </c>
      <c r="E31" s="9">
        <v>6.84</v>
      </c>
      <c r="F31" s="10">
        <v>6.82</v>
      </c>
      <c r="G31" s="8">
        <v>72.3</v>
      </c>
      <c r="H31" s="9">
        <v>71.2</v>
      </c>
      <c r="I31" s="9">
        <v>6.84</v>
      </c>
      <c r="J31" s="10">
        <v>6.87</v>
      </c>
      <c r="K31" s="8">
        <v>40.9</v>
      </c>
      <c r="L31" s="9">
        <v>39</v>
      </c>
      <c r="M31" s="9">
        <v>1.4</v>
      </c>
      <c r="N31" s="10">
        <v>1.33</v>
      </c>
      <c r="O31" s="8">
        <v>40.9</v>
      </c>
      <c r="P31" s="9">
        <v>39</v>
      </c>
      <c r="Q31" s="9">
        <v>1.36</v>
      </c>
      <c r="R31" s="10">
        <v>1.33</v>
      </c>
    </row>
    <row r="32" spans="1:18" x14ac:dyDescent="0.3">
      <c r="A32" s="335"/>
      <c r="B32" s="47" t="s">
        <v>14</v>
      </c>
      <c r="C32" s="8">
        <v>14.5</v>
      </c>
      <c r="D32" s="9">
        <v>14.4</v>
      </c>
      <c r="E32" s="9">
        <v>8.91</v>
      </c>
      <c r="F32" s="10">
        <v>8.92</v>
      </c>
      <c r="G32" s="8">
        <v>14.6</v>
      </c>
      <c r="H32" s="9">
        <v>14.4</v>
      </c>
      <c r="I32" s="9">
        <v>8.92</v>
      </c>
      <c r="J32" s="10">
        <v>8.9700000000000006</v>
      </c>
      <c r="K32" s="8">
        <v>7.56</v>
      </c>
      <c r="L32" s="9">
        <v>7.36</v>
      </c>
      <c r="M32" s="9">
        <v>3.6</v>
      </c>
      <c r="N32" s="10">
        <v>3.42</v>
      </c>
      <c r="O32" s="8">
        <v>7.56</v>
      </c>
      <c r="P32" s="9">
        <v>7.36</v>
      </c>
      <c r="Q32" s="9">
        <v>3.48</v>
      </c>
      <c r="R32" s="10">
        <v>3.39</v>
      </c>
    </row>
    <row r="33" spans="1:18" x14ac:dyDescent="0.3">
      <c r="A33" s="335"/>
      <c r="B33" s="47" t="s">
        <v>15</v>
      </c>
      <c r="C33" s="8">
        <v>0.68100000000000005</v>
      </c>
      <c r="D33" s="9">
        <v>0.69299999999999995</v>
      </c>
      <c r="E33" s="9">
        <v>0.66400000000000003</v>
      </c>
      <c r="F33" s="10">
        <v>0.67800000000000005</v>
      </c>
      <c r="G33" s="8">
        <v>0.67900000000000005</v>
      </c>
      <c r="H33" s="9">
        <v>0.69299999999999995</v>
      </c>
      <c r="I33" s="9">
        <v>0.66400000000000003</v>
      </c>
      <c r="J33" s="10">
        <v>0.67500000000000004</v>
      </c>
      <c r="K33" s="8">
        <v>0.88</v>
      </c>
      <c r="L33" s="9">
        <v>0.88600000000000001</v>
      </c>
      <c r="M33" s="9">
        <v>0.85799999999999998</v>
      </c>
      <c r="N33" s="10">
        <v>0.87</v>
      </c>
      <c r="O33" s="8">
        <v>0.88</v>
      </c>
      <c r="P33" s="9">
        <v>0.88600000000000001</v>
      </c>
      <c r="Q33" s="9">
        <v>0.86399999999999999</v>
      </c>
      <c r="R33" s="10">
        <v>0.86899999999999999</v>
      </c>
    </row>
    <row r="34" spans="1:18" x14ac:dyDescent="0.3">
      <c r="A34" s="335"/>
      <c r="B34" s="47" t="s">
        <v>4</v>
      </c>
      <c r="C34" s="8">
        <f>C27-C30</f>
        <v>-3.5</v>
      </c>
      <c r="D34" s="9">
        <f t="shared" ref="D34:R34" si="5">D27-D30</f>
        <v>-2.2000000000000028</v>
      </c>
      <c r="E34" s="9">
        <f t="shared" si="5"/>
        <v>-0.13999999999999879</v>
      </c>
      <c r="F34" s="10">
        <f t="shared" si="5"/>
        <v>-0.1899999999999995</v>
      </c>
      <c r="G34" s="8">
        <f t="shared" si="5"/>
        <v>-3.5</v>
      </c>
      <c r="H34" s="9">
        <f t="shared" si="5"/>
        <v>-2.2000000000000028</v>
      </c>
      <c r="I34" s="9">
        <f t="shared" si="5"/>
        <v>-0.13999999999999879</v>
      </c>
      <c r="J34" s="10">
        <f t="shared" si="5"/>
        <v>-0.20999999999999908</v>
      </c>
      <c r="K34" s="8">
        <f t="shared" ref="K34:N36" si="6">K27-K30</f>
        <v>-10.900000000000006</v>
      </c>
      <c r="L34" s="9">
        <f t="shared" si="6"/>
        <v>-11.200000000000003</v>
      </c>
      <c r="M34" s="9">
        <f t="shared" si="6"/>
        <v>-0.34000000000000008</v>
      </c>
      <c r="N34" s="10">
        <f t="shared" si="6"/>
        <v>-0.29000000000000004</v>
      </c>
      <c r="O34" s="8">
        <f t="shared" si="5"/>
        <v>-28.100000000000009</v>
      </c>
      <c r="P34" s="9">
        <f t="shared" si="5"/>
        <v>-11.200000000000003</v>
      </c>
      <c r="Q34" s="9">
        <f t="shared" si="5"/>
        <v>-0.31000000000000028</v>
      </c>
      <c r="R34" s="9">
        <f t="shared" si="5"/>
        <v>-0.28000000000000003</v>
      </c>
    </row>
    <row r="35" spans="1:18" x14ac:dyDescent="0.3">
      <c r="A35" s="335"/>
      <c r="B35" s="47" t="s">
        <v>5</v>
      </c>
      <c r="C35" s="8">
        <f>C28-C31</f>
        <v>-2.5999999999999943</v>
      </c>
      <c r="D35" s="9">
        <f t="shared" ref="D35:R35" si="7">D28-D31</f>
        <v>-3.5</v>
      </c>
      <c r="E35" s="9">
        <f t="shared" si="7"/>
        <v>-0.21999999999999975</v>
      </c>
      <c r="F35" s="10">
        <f t="shared" si="7"/>
        <v>-0.44000000000000039</v>
      </c>
      <c r="G35" s="8">
        <f t="shared" si="7"/>
        <v>-3</v>
      </c>
      <c r="H35" s="9">
        <f t="shared" si="7"/>
        <v>-3.5</v>
      </c>
      <c r="I35" s="9">
        <f t="shared" si="7"/>
        <v>-0.20999999999999996</v>
      </c>
      <c r="J35" s="10">
        <f t="shared" si="7"/>
        <v>-0.48000000000000043</v>
      </c>
      <c r="K35" s="8">
        <f t="shared" si="6"/>
        <v>-4.6000000000000014</v>
      </c>
      <c r="L35" s="9">
        <f t="shared" si="6"/>
        <v>-3.1000000000000014</v>
      </c>
      <c r="M35" s="9">
        <f t="shared" si="6"/>
        <v>-0.10999999999999988</v>
      </c>
      <c r="N35" s="10">
        <f t="shared" si="6"/>
        <v>-7.0000000000000062E-2</v>
      </c>
      <c r="O35" s="8">
        <f t="shared" si="7"/>
        <v>13.100000000000001</v>
      </c>
      <c r="P35" s="9">
        <f t="shared" si="7"/>
        <v>-3.1000000000000014</v>
      </c>
      <c r="Q35" s="9">
        <f t="shared" si="7"/>
        <v>-0.1100000000000001</v>
      </c>
      <c r="R35" s="9">
        <f t="shared" si="7"/>
        <v>-8.0000000000000071E-2</v>
      </c>
    </row>
    <row r="36" spans="1:18" x14ac:dyDescent="0.3">
      <c r="A36" s="335"/>
      <c r="B36" s="47" t="s">
        <v>6</v>
      </c>
      <c r="C36" s="8">
        <f>C29-C32</f>
        <v>-0.80000000000000071</v>
      </c>
      <c r="D36" s="9">
        <f t="shared" ref="D36:R36" si="8">D29-D32</f>
        <v>-0.90000000000000036</v>
      </c>
      <c r="E36" s="9">
        <f t="shared" si="8"/>
        <v>-0.46000000000000085</v>
      </c>
      <c r="F36" s="10">
        <f t="shared" si="8"/>
        <v>-0.73000000000000043</v>
      </c>
      <c r="G36" s="8">
        <f t="shared" si="8"/>
        <v>-0.90000000000000036</v>
      </c>
      <c r="H36" s="9">
        <f t="shared" si="8"/>
        <v>-0.90000000000000036</v>
      </c>
      <c r="I36" s="9">
        <f t="shared" si="8"/>
        <v>-0.45999999999999908</v>
      </c>
      <c r="J36" s="10">
        <f t="shared" si="8"/>
        <v>-0.77000000000000135</v>
      </c>
      <c r="K36" s="8">
        <f t="shared" si="6"/>
        <v>-2.9999999999999361E-2</v>
      </c>
      <c r="L36" s="9">
        <f t="shared" si="6"/>
        <v>2.9999999999999361E-2</v>
      </c>
      <c r="M36" s="9">
        <f t="shared" si="6"/>
        <v>-8.0000000000000071E-2</v>
      </c>
      <c r="N36" s="10">
        <f t="shared" si="6"/>
        <v>-9.9999999999997868E-3</v>
      </c>
      <c r="O36" s="8">
        <f t="shared" si="8"/>
        <v>-2.9999999999999361E-2</v>
      </c>
      <c r="P36" s="9">
        <f t="shared" si="8"/>
        <v>2.9999999999999361E-2</v>
      </c>
      <c r="Q36" s="9">
        <f t="shared" si="8"/>
        <v>-8.9999999999999858E-2</v>
      </c>
      <c r="R36" s="9">
        <f t="shared" si="8"/>
        <v>0</v>
      </c>
    </row>
    <row r="37" spans="1:18" ht="15" thickBot="1" x14ac:dyDescent="0.35">
      <c r="A37" s="336"/>
      <c r="B37" s="48" t="s">
        <v>7</v>
      </c>
      <c r="C37" s="13">
        <f>C22-C33</f>
        <v>2.0999999999999908E-2</v>
      </c>
      <c r="D37" s="14">
        <f t="shared" ref="D37:R37" si="9">D22-D33</f>
        <v>1.3000000000000012E-2</v>
      </c>
      <c r="E37" s="14">
        <f t="shared" si="9"/>
        <v>6.0000000000000053E-3</v>
      </c>
      <c r="F37" s="15">
        <f t="shared" si="9"/>
        <v>8.0000000000000071E-3</v>
      </c>
      <c r="G37" s="13">
        <f t="shared" si="9"/>
        <v>2.2999999999999909E-2</v>
      </c>
      <c r="H37" s="14">
        <f t="shared" si="9"/>
        <v>1.3000000000000012E-2</v>
      </c>
      <c r="I37" s="14">
        <f t="shared" si="9"/>
        <v>5.0000000000000044E-3</v>
      </c>
      <c r="J37" s="15">
        <f t="shared" si="9"/>
        <v>1.0000000000000009E-2</v>
      </c>
      <c r="K37" s="13">
        <f>K22-K33</f>
        <v>2.7000000000000024E-2</v>
      </c>
      <c r="L37" s="14">
        <f>L22-L33</f>
        <v>2.7000000000000024E-2</v>
      </c>
      <c r="M37" s="14">
        <f>M22-M33</f>
        <v>3.3000000000000029E-2</v>
      </c>
      <c r="N37" s="15">
        <f>N22-N33</f>
        <v>2.5000000000000022E-2</v>
      </c>
      <c r="O37" s="13">
        <f t="shared" si="9"/>
        <v>2.7000000000000024E-2</v>
      </c>
      <c r="P37" s="14">
        <f t="shared" si="9"/>
        <v>2.7000000000000024E-2</v>
      </c>
      <c r="Q37" s="14">
        <f t="shared" si="9"/>
        <v>3.0000000000000027E-2</v>
      </c>
      <c r="R37" s="14">
        <f t="shared" si="9"/>
        <v>2.6000000000000023E-2</v>
      </c>
    </row>
    <row r="38" spans="1:18" s="66" customFormat="1" ht="15" thickBot="1" x14ac:dyDescent="0.35">
      <c r="A38" s="67"/>
      <c r="B38" s="68"/>
      <c r="C38" s="81"/>
      <c r="D38" s="81"/>
      <c r="E38" s="81"/>
      <c r="F38" s="81"/>
      <c r="G38" s="81"/>
      <c r="H38" s="81"/>
      <c r="I38" s="81"/>
      <c r="J38" s="81"/>
      <c r="K38" s="81"/>
      <c r="L38" s="81"/>
      <c r="M38" s="81"/>
      <c r="N38" s="81"/>
      <c r="O38" s="81"/>
      <c r="P38" s="81"/>
      <c r="Q38" s="81"/>
      <c r="R38" s="81"/>
    </row>
    <row r="39" spans="1:18" ht="15" thickBot="1" x14ac:dyDescent="0.35">
      <c r="C39" s="298" t="s">
        <v>142</v>
      </c>
      <c r="D39" s="300"/>
      <c r="E39" s="300"/>
      <c r="F39" s="299"/>
      <c r="G39" s="300" t="s">
        <v>143</v>
      </c>
      <c r="H39" s="300"/>
      <c r="I39" s="300"/>
      <c r="J39" s="299"/>
      <c r="K39" s="300" t="s">
        <v>142</v>
      </c>
      <c r="L39" s="300"/>
      <c r="M39" s="300"/>
      <c r="N39" s="299"/>
      <c r="O39" s="300" t="s">
        <v>143</v>
      </c>
      <c r="P39" s="300"/>
      <c r="Q39" s="300"/>
      <c r="R39" s="299"/>
    </row>
    <row r="40" spans="1:18" s="3" customFormat="1" ht="72.599999999999994" customHeight="1" thickBot="1" x14ac:dyDescent="0.35">
      <c r="B40" s="332" t="s">
        <v>176</v>
      </c>
      <c r="C40" s="95" t="s">
        <v>16</v>
      </c>
      <c r="D40" s="96" t="s">
        <v>17</v>
      </c>
      <c r="E40" s="96" t="s">
        <v>18</v>
      </c>
      <c r="F40" s="101" t="s">
        <v>24</v>
      </c>
      <c r="G40" s="95" t="s">
        <v>16</v>
      </c>
      <c r="H40" s="96" t="s">
        <v>17</v>
      </c>
      <c r="I40" s="96" t="s">
        <v>18</v>
      </c>
      <c r="J40" s="101" t="s">
        <v>24</v>
      </c>
      <c r="K40" s="95" t="s">
        <v>19</v>
      </c>
      <c r="L40" s="96" t="s">
        <v>20</v>
      </c>
      <c r="M40" s="96" t="s">
        <v>21</v>
      </c>
      <c r="N40" s="101" t="s">
        <v>22</v>
      </c>
      <c r="O40" s="95" t="s">
        <v>19</v>
      </c>
      <c r="P40" s="96" t="s">
        <v>20</v>
      </c>
      <c r="Q40" s="96" t="s">
        <v>21</v>
      </c>
      <c r="R40" s="101" t="s">
        <v>22</v>
      </c>
    </row>
    <row r="41" spans="1:18" x14ac:dyDescent="0.3">
      <c r="B41" s="333"/>
      <c r="C41" s="102" t="s">
        <v>28</v>
      </c>
      <c r="D41" s="112" t="s">
        <v>32</v>
      </c>
      <c r="E41" s="103" t="s">
        <v>28</v>
      </c>
      <c r="F41" s="104" t="s">
        <v>28</v>
      </c>
      <c r="G41" s="56" t="s">
        <v>26</v>
      </c>
      <c r="H41" s="112" t="s">
        <v>32</v>
      </c>
      <c r="I41" s="57" t="s">
        <v>26</v>
      </c>
      <c r="J41" s="58" t="s">
        <v>26</v>
      </c>
      <c r="K41" s="115" t="s">
        <v>32</v>
      </c>
      <c r="L41" s="103" t="s">
        <v>28</v>
      </c>
      <c r="M41" s="103" t="s">
        <v>28</v>
      </c>
      <c r="N41" s="104" t="s">
        <v>28</v>
      </c>
      <c r="O41" s="115" t="s">
        <v>32</v>
      </c>
      <c r="P41" s="103" t="s">
        <v>28</v>
      </c>
      <c r="Q41" s="112" t="s">
        <v>32</v>
      </c>
      <c r="R41" s="104" t="s">
        <v>28</v>
      </c>
    </row>
    <row r="42" spans="1:18" x14ac:dyDescent="0.3">
      <c r="B42" s="333"/>
      <c r="C42" s="111" t="s">
        <v>32</v>
      </c>
      <c r="D42" s="113" t="s">
        <v>25</v>
      </c>
      <c r="E42" s="113" t="s">
        <v>32</v>
      </c>
      <c r="F42" s="114" t="s">
        <v>32</v>
      </c>
      <c r="G42" s="111" t="s">
        <v>32</v>
      </c>
      <c r="H42" s="113" t="s">
        <v>25</v>
      </c>
      <c r="I42" s="113" t="s">
        <v>32</v>
      </c>
      <c r="J42" s="114" t="s">
        <v>32</v>
      </c>
      <c r="K42" s="116" t="s">
        <v>25</v>
      </c>
      <c r="L42" s="113" t="s">
        <v>32</v>
      </c>
      <c r="M42" s="113" t="s">
        <v>32</v>
      </c>
      <c r="N42" s="114" t="s">
        <v>32</v>
      </c>
      <c r="O42" s="116" t="s">
        <v>25</v>
      </c>
      <c r="P42" s="113" t="s">
        <v>32</v>
      </c>
      <c r="Q42" s="106" t="s">
        <v>39</v>
      </c>
      <c r="R42" s="114" t="s">
        <v>32</v>
      </c>
    </row>
    <row r="43" spans="1:18" x14ac:dyDescent="0.3">
      <c r="B43" s="333"/>
      <c r="C43" s="118" t="s">
        <v>31</v>
      </c>
      <c r="D43" s="113" t="s">
        <v>30</v>
      </c>
      <c r="E43" s="119" t="s">
        <v>31</v>
      </c>
      <c r="F43" s="120" t="s">
        <v>31</v>
      </c>
      <c r="G43" s="118" t="s">
        <v>31</v>
      </c>
      <c r="H43" s="113" t="s">
        <v>30</v>
      </c>
      <c r="I43" s="119" t="s">
        <v>31</v>
      </c>
      <c r="J43" s="120" t="s">
        <v>31</v>
      </c>
      <c r="K43" s="121" t="s">
        <v>33</v>
      </c>
      <c r="L43" s="117" t="s">
        <v>25</v>
      </c>
      <c r="M43" s="106" t="s">
        <v>39</v>
      </c>
      <c r="N43" s="120" t="s">
        <v>31</v>
      </c>
      <c r="O43" s="121" t="s">
        <v>33</v>
      </c>
      <c r="P43" s="113" t="s">
        <v>25</v>
      </c>
      <c r="Q43" s="113" t="s">
        <v>25</v>
      </c>
      <c r="R43" s="120" t="s">
        <v>31</v>
      </c>
    </row>
    <row r="44" spans="1:18" x14ac:dyDescent="0.3">
      <c r="B44" s="333"/>
      <c r="C44" s="105" t="s">
        <v>39</v>
      </c>
      <c r="D44" s="9"/>
      <c r="E44" s="106" t="s">
        <v>39</v>
      </c>
      <c r="F44" s="107" t="s">
        <v>39</v>
      </c>
      <c r="G44" s="105" t="s">
        <v>39</v>
      </c>
      <c r="H44" s="9"/>
      <c r="I44" s="106" t="s">
        <v>39</v>
      </c>
      <c r="J44" s="107" t="s">
        <v>39</v>
      </c>
      <c r="K44" s="92" t="s">
        <v>37</v>
      </c>
      <c r="L44" s="109" t="s">
        <v>33</v>
      </c>
      <c r="M44" s="113" t="s">
        <v>25</v>
      </c>
      <c r="N44" s="107" t="s">
        <v>39</v>
      </c>
      <c r="O44" s="92" t="s">
        <v>37</v>
      </c>
      <c r="P44" s="109" t="s">
        <v>33</v>
      </c>
      <c r="Q44" s="109" t="s">
        <v>33</v>
      </c>
      <c r="R44" s="107" t="s">
        <v>39</v>
      </c>
    </row>
    <row r="45" spans="1:18" x14ac:dyDescent="0.3">
      <c r="B45" s="333"/>
      <c r="C45" s="111" t="s">
        <v>25</v>
      </c>
      <c r="D45" s="9"/>
      <c r="E45" s="113" t="s">
        <v>25</v>
      </c>
      <c r="F45" s="114" t="s">
        <v>25</v>
      </c>
      <c r="G45" s="8" t="s">
        <v>29</v>
      </c>
      <c r="H45" s="9"/>
      <c r="I45" s="9" t="s">
        <v>29</v>
      </c>
      <c r="J45" s="10" t="s">
        <v>29</v>
      </c>
      <c r="K45" s="116" t="s">
        <v>30</v>
      </c>
      <c r="L45" s="113" t="s">
        <v>30</v>
      </c>
      <c r="M45" s="113" t="s">
        <v>30</v>
      </c>
      <c r="N45" s="114" t="s">
        <v>25</v>
      </c>
      <c r="O45" s="116" t="s">
        <v>30</v>
      </c>
      <c r="P45" s="113" t="s">
        <v>30</v>
      </c>
      <c r="Q45" s="113" t="s">
        <v>30</v>
      </c>
      <c r="R45" s="114" t="s">
        <v>25</v>
      </c>
    </row>
    <row r="46" spans="1:18" x14ac:dyDescent="0.3">
      <c r="B46" s="333"/>
      <c r="C46" s="111" t="s">
        <v>30</v>
      </c>
      <c r="D46" s="9"/>
      <c r="E46" s="113" t="s">
        <v>30</v>
      </c>
      <c r="F46" s="114" t="s">
        <v>30</v>
      </c>
      <c r="G46" s="111" t="s">
        <v>25</v>
      </c>
      <c r="H46" s="9"/>
      <c r="I46" s="113" t="s">
        <v>25</v>
      </c>
      <c r="J46" s="114" t="s">
        <v>25</v>
      </c>
      <c r="K46" s="92" t="s">
        <v>34</v>
      </c>
      <c r="L46" s="9" t="s">
        <v>127</v>
      </c>
      <c r="M46" s="9" t="s">
        <v>127</v>
      </c>
      <c r="N46" s="10" t="s">
        <v>127</v>
      </c>
      <c r="O46" s="92" t="s">
        <v>34</v>
      </c>
      <c r="P46" s="9" t="s">
        <v>127</v>
      </c>
      <c r="Q46" s="9" t="s">
        <v>127</v>
      </c>
      <c r="R46" s="110" t="s">
        <v>33</v>
      </c>
    </row>
    <row r="47" spans="1:18" x14ac:dyDescent="0.3">
      <c r="B47" s="333"/>
      <c r="C47" s="8" t="s">
        <v>27</v>
      </c>
      <c r="D47" s="9"/>
      <c r="E47" s="9" t="s">
        <v>27</v>
      </c>
      <c r="F47" s="10" t="s">
        <v>27</v>
      </c>
      <c r="G47" s="111" t="s">
        <v>30</v>
      </c>
      <c r="H47" s="9"/>
      <c r="I47" s="113" t="s">
        <v>30</v>
      </c>
      <c r="J47" s="114" t="s">
        <v>30</v>
      </c>
      <c r="K47" s="92" t="s">
        <v>127</v>
      </c>
      <c r="L47" s="9"/>
      <c r="M47" s="9"/>
      <c r="N47" s="114" t="s">
        <v>30</v>
      </c>
      <c r="O47" s="92" t="s">
        <v>127</v>
      </c>
      <c r="P47" s="9"/>
      <c r="Q47" s="9"/>
      <c r="R47" s="114" t="s">
        <v>30</v>
      </c>
    </row>
    <row r="48" spans="1:18" ht="15" thickBot="1" x14ac:dyDescent="0.35">
      <c r="B48" s="333"/>
      <c r="C48" s="13"/>
      <c r="D48" s="14"/>
      <c r="E48" s="14"/>
      <c r="F48" s="15"/>
      <c r="G48" s="13"/>
      <c r="H48" s="14"/>
      <c r="I48" s="14"/>
      <c r="J48" s="15"/>
      <c r="K48" s="13"/>
      <c r="L48" s="14"/>
      <c r="M48" s="14"/>
      <c r="N48" s="15"/>
      <c r="O48" s="13"/>
      <c r="P48" s="14"/>
      <c r="Q48" s="14"/>
      <c r="R48" s="15" t="s">
        <v>127</v>
      </c>
    </row>
    <row r="49" spans="2:18" x14ac:dyDescent="0.3">
      <c r="B49" s="333"/>
      <c r="C49" s="135" t="s">
        <v>74</v>
      </c>
      <c r="D49" s="130" t="s">
        <v>74</v>
      </c>
      <c r="E49" s="130" t="s">
        <v>74</v>
      </c>
      <c r="F49" s="131" t="s">
        <v>74</v>
      </c>
      <c r="G49" s="135" t="s">
        <v>74</v>
      </c>
      <c r="H49" s="130" t="s">
        <v>74</v>
      </c>
      <c r="I49" s="130" t="s">
        <v>74</v>
      </c>
      <c r="J49" s="131" t="s">
        <v>74</v>
      </c>
      <c r="K49" s="123" t="s">
        <v>112</v>
      </c>
      <c r="L49" s="125" t="s">
        <v>65</v>
      </c>
      <c r="M49" s="124" t="s">
        <v>112</v>
      </c>
      <c r="N49" s="126" t="s">
        <v>65</v>
      </c>
      <c r="O49" s="123" t="s">
        <v>112</v>
      </c>
      <c r="P49" s="125" t="s">
        <v>65</v>
      </c>
      <c r="Q49" s="124" t="s">
        <v>112</v>
      </c>
      <c r="R49" s="126" t="s">
        <v>65</v>
      </c>
    </row>
    <row r="50" spans="2:18" x14ac:dyDescent="0.3">
      <c r="B50" s="333"/>
      <c r="C50" s="136" t="s">
        <v>85</v>
      </c>
      <c r="D50" s="119" t="s">
        <v>65</v>
      </c>
      <c r="E50" s="133" t="s">
        <v>85</v>
      </c>
      <c r="F50" s="120" t="s">
        <v>65</v>
      </c>
      <c r="G50" s="136" t="s">
        <v>85</v>
      </c>
      <c r="H50" s="119" t="s">
        <v>65</v>
      </c>
      <c r="I50" s="133" t="s">
        <v>85</v>
      </c>
      <c r="J50" s="120" t="s">
        <v>65</v>
      </c>
      <c r="K50" s="132" t="s">
        <v>100</v>
      </c>
      <c r="L50" s="106" t="s">
        <v>112</v>
      </c>
      <c r="M50" s="106" t="s">
        <v>81</v>
      </c>
      <c r="N50" s="10" t="s">
        <v>63</v>
      </c>
      <c r="O50" s="132" t="s">
        <v>100</v>
      </c>
      <c r="P50" s="106" t="s">
        <v>112</v>
      </c>
      <c r="Q50" s="119" t="s">
        <v>75</v>
      </c>
      <c r="R50" s="107" t="s">
        <v>112</v>
      </c>
    </row>
    <row r="51" spans="2:18" x14ac:dyDescent="0.3">
      <c r="B51" s="333"/>
      <c r="C51" s="127" t="s">
        <v>112</v>
      </c>
      <c r="D51" s="133" t="s">
        <v>85</v>
      </c>
      <c r="E51" s="128" t="s">
        <v>112</v>
      </c>
      <c r="F51" s="134" t="s">
        <v>85</v>
      </c>
      <c r="G51" s="105" t="s">
        <v>112</v>
      </c>
      <c r="H51" s="133" t="s">
        <v>85</v>
      </c>
      <c r="I51" s="106" t="s">
        <v>112</v>
      </c>
      <c r="J51" s="134" t="s">
        <v>85</v>
      </c>
      <c r="K51" s="122" t="s">
        <v>81</v>
      </c>
      <c r="L51" s="9" t="s">
        <v>63</v>
      </c>
      <c r="M51" s="9" t="s">
        <v>46</v>
      </c>
      <c r="N51" s="114" t="s">
        <v>47</v>
      </c>
      <c r="O51" s="122" t="s">
        <v>81</v>
      </c>
      <c r="P51" s="9" t="s">
        <v>63</v>
      </c>
      <c r="Q51" s="9" t="s">
        <v>108</v>
      </c>
      <c r="R51" s="10" t="s">
        <v>63</v>
      </c>
    </row>
    <row r="52" spans="2:18" x14ac:dyDescent="0.3">
      <c r="B52" s="333"/>
      <c r="C52" s="118" t="s">
        <v>100</v>
      </c>
      <c r="D52" s="128" t="s">
        <v>112</v>
      </c>
      <c r="E52" s="119" t="s">
        <v>100</v>
      </c>
      <c r="F52" s="129" t="s">
        <v>112</v>
      </c>
      <c r="G52" s="118" t="s">
        <v>100</v>
      </c>
      <c r="H52" s="106" t="s">
        <v>112</v>
      </c>
      <c r="I52" s="119" t="s">
        <v>100</v>
      </c>
      <c r="J52" s="107" t="s">
        <v>112</v>
      </c>
      <c r="K52" s="116" t="s">
        <v>47</v>
      </c>
      <c r="L52" s="106" t="s">
        <v>81</v>
      </c>
      <c r="M52" s="113" t="s">
        <v>47</v>
      </c>
      <c r="N52" s="10" t="s">
        <v>62</v>
      </c>
      <c r="O52" s="116" t="s">
        <v>47</v>
      </c>
      <c r="P52" s="106" t="s">
        <v>81</v>
      </c>
      <c r="Q52" s="9" t="s">
        <v>78</v>
      </c>
      <c r="R52" s="114" t="s">
        <v>47</v>
      </c>
    </row>
    <row r="53" spans="2:18" x14ac:dyDescent="0.3">
      <c r="B53" s="333"/>
      <c r="C53" s="108" t="s">
        <v>75</v>
      </c>
      <c r="D53" s="119" t="s">
        <v>100</v>
      </c>
      <c r="E53" s="109" t="s">
        <v>75</v>
      </c>
      <c r="F53" s="120" t="s">
        <v>100</v>
      </c>
      <c r="G53" s="108" t="s">
        <v>75</v>
      </c>
      <c r="H53" s="119" t="s">
        <v>100</v>
      </c>
      <c r="I53" s="109" t="s">
        <v>75</v>
      </c>
      <c r="J53" s="120" t="s">
        <v>100</v>
      </c>
      <c r="K53" s="137" t="s">
        <v>71</v>
      </c>
      <c r="L53" s="113" t="s">
        <v>47</v>
      </c>
      <c r="M53" s="138" t="s">
        <v>71</v>
      </c>
      <c r="N53" s="139" t="s">
        <v>48</v>
      </c>
      <c r="O53" s="137" t="s">
        <v>71</v>
      </c>
      <c r="P53" s="113" t="s">
        <v>47</v>
      </c>
      <c r="Q53" s="9" t="s">
        <v>109</v>
      </c>
      <c r="R53" s="10" t="s">
        <v>62</v>
      </c>
    </row>
    <row r="54" spans="2:18" x14ac:dyDescent="0.3">
      <c r="B54" s="333"/>
      <c r="C54" s="108" t="s">
        <v>52</v>
      </c>
      <c r="D54" s="109" t="s">
        <v>75</v>
      </c>
      <c r="E54" s="109" t="s">
        <v>52</v>
      </c>
      <c r="F54" s="110" t="s">
        <v>75</v>
      </c>
      <c r="G54" s="108" t="s">
        <v>52</v>
      </c>
      <c r="H54" s="109" t="s">
        <v>75</v>
      </c>
      <c r="I54" s="109" t="s">
        <v>52</v>
      </c>
      <c r="J54" s="110" t="s">
        <v>75</v>
      </c>
      <c r="K54" s="137" t="s">
        <v>48</v>
      </c>
      <c r="L54" s="9" t="s">
        <v>62</v>
      </c>
      <c r="M54" s="138" t="s">
        <v>48</v>
      </c>
      <c r="N54" s="107" t="s">
        <v>53</v>
      </c>
      <c r="O54" s="137" t="s">
        <v>48</v>
      </c>
      <c r="P54" s="9" t="s">
        <v>62</v>
      </c>
      <c r="Q54" s="106" t="s">
        <v>81</v>
      </c>
      <c r="R54" s="139" t="s">
        <v>48</v>
      </c>
    </row>
    <row r="55" spans="2:18" x14ac:dyDescent="0.3">
      <c r="B55" s="333"/>
      <c r="C55" s="8" t="s">
        <v>78</v>
      </c>
      <c r="D55" s="109" t="s">
        <v>52</v>
      </c>
      <c r="E55" s="9" t="s">
        <v>78</v>
      </c>
      <c r="F55" s="110" t="s">
        <v>52</v>
      </c>
      <c r="G55" s="8" t="s">
        <v>78</v>
      </c>
      <c r="H55" s="109" t="s">
        <v>52</v>
      </c>
      <c r="I55" s="9" t="s">
        <v>78</v>
      </c>
      <c r="J55" s="110" t="s">
        <v>52</v>
      </c>
      <c r="K55" s="92" t="s">
        <v>101</v>
      </c>
      <c r="L55" s="106" t="s">
        <v>72</v>
      </c>
      <c r="M55" s="106" t="s">
        <v>68</v>
      </c>
      <c r="N55" s="10" t="s">
        <v>76</v>
      </c>
      <c r="O55" s="92" t="s">
        <v>101</v>
      </c>
      <c r="P55" s="106" t="s">
        <v>72</v>
      </c>
      <c r="Q55" s="9" t="s">
        <v>79</v>
      </c>
      <c r="R55" s="107" t="s">
        <v>53</v>
      </c>
    </row>
    <row r="56" spans="2:18" x14ac:dyDescent="0.3">
      <c r="B56" s="333"/>
      <c r="C56" s="127" t="s">
        <v>81</v>
      </c>
      <c r="D56" s="9" t="s">
        <v>63</v>
      </c>
      <c r="E56" s="128" t="s">
        <v>81</v>
      </c>
      <c r="F56" s="10" t="s">
        <v>63</v>
      </c>
      <c r="G56" s="105" t="s">
        <v>81</v>
      </c>
      <c r="H56" s="9" t="s">
        <v>63</v>
      </c>
      <c r="I56" s="106" t="s">
        <v>81</v>
      </c>
      <c r="J56" s="10" t="s">
        <v>63</v>
      </c>
      <c r="K56" s="116" t="s">
        <v>94</v>
      </c>
      <c r="L56" s="138" t="s">
        <v>71</v>
      </c>
      <c r="M56" s="113" t="s">
        <v>94</v>
      </c>
      <c r="N56" s="114" t="s">
        <v>94</v>
      </c>
      <c r="O56" s="116" t="s">
        <v>94</v>
      </c>
      <c r="P56" s="138" t="s">
        <v>71</v>
      </c>
      <c r="Q56" s="9" t="s">
        <v>46</v>
      </c>
      <c r="R56" s="114" t="s">
        <v>94</v>
      </c>
    </row>
    <row r="57" spans="2:18" x14ac:dyDescent="0.3">
      <c r="B57" s="333"/>
      <c r="C57" s="8" t="s">
        <v>79</v>
      </c>
      <c r="D57" s="128" t="s">
        <v>81</v>
      </c>
      <c r="E57" s="9" t="s">
        <v>79</v>
      </c>
      <c r="F57" s="129" t="s">
        <v>81</v>
      </c>
      <c r="G57" s="8" t="s">
        <v>79</v>
      </c>
      <c r="H57" s="106" t="s">
        <v>81</v>
      </c>
      <c r="I57" s="9" t="s">
        <v>79</v>
      </c>
      <c r="J57" s="107" t="s">
        <v>81</v>
      </c>
      <c r="K57" s="132" t="s">
        <v>43</v>
      </c>
      <c r="L57" s="106" t="s">
        <v>53</v>
      </c>
      <c r="M57" s="119" t="s">
        <v>43</v>
      </c>
      <c r="N57" s="10" t="s">
        <v>89</v>
      </c>
      <c r="O57" s="132" t="s">
        <v>43</v>
      </c>
      <c r="P57" s="106" t="s">
        <v>53</v>
      </c>
      <c r="Q57" s="113" t="s">
        <v>47</v>
      </c>
      <c r="R57" s="10" t="s">
        <v>40</v>
      </c>
    </row>
    <row r="58" spans="2:18" x14ac:dyDescent="0.3">
      <c r="B58" s="333"/>
      <c r="C58" s="111" t="s">
        <v>47</v>
      </c>
      <c r="D58" s="9" t="s">
        <v>79</v>
      </c>
      <c r="E58" s="113" t="s">
        <v>47</v>
      </c>
      <c r="F58" s="114" t="s">
        <v>47</v>
      </c>
      <c r="G58" s="111" t="s">
        <v>47</v>
      </c>
      <c r="H58" s="9" t="s">
        <v>79</v>
      </c>
      <c r="I58" s="113" t="s">
        <v>47</v>
      </c>
      <c r="J58" s="114" t="s">
        <v>47</v>
      </c>
      <c r="K58" s="92" t="s">
        <v>82</v>
      </c>
      <c r="L58" s="9" t="s">
        <v>76</v>
      </c>
      <c r="M58" s="9"/>
      <c r="N58" s="10" t="s">
        <v>83</v>
      </c>
      <c r="O58" s="92" t="s">
        <v>82</v>
      </c>
      <c r="P58" s="9" t="s">
        <v>76</v>
      </c>
      <c r="Q58" s="138" t="s">
        <v>71</v>
      </c>
      <c r="R58" s="10" t="s">
        <v>89</v>
      </c>
    </row>
    <row r="59" spans="2:18" x14ac:dyDescent="0.3">
      <c r="B59" s="333"/>
      <c r="C59" s="127" t="s">
        <v>72</v>
      </c>
      <c r="D59" s="113" t="s">
        <v>47</v>
      </c>
      <c r="E59" s="128" t="s">
        <v>68</v>
      </c>
      <c r="F59" s="10" t="s">
        <v>62</v>
      </c>
      <c r="G59" s="105" t="s">
        <v>72</v>
      </c>
      <c r="H59" s="113" t="s">
        <v>47</v>
      </c>
      <c r="I59" s="106" t="s">
        <v>68</v>
      </c>
      <c r="J59" s="10" t="s">
        <v>62</v>
      </c>
      <c r="K59" s="8"/>
      <c r="L59" s="113" t="s">
        <v>94</v>
      </c>
      <c r="M59" s="9"/>
      <c r="N59" s="10" t="s">
        <v>107</v>
      </c>
      <c r="O59" s="8"/>
      <c r="P59" s="113" t="s">
        <v>94</v>
      </c>
      <c r="Q59" s="9" t="s">
        <v>69</v>
      </c>
      <c r="R59" s="10" t="s">
        <v>83</v>
      </c>
    </row>
    <row r="60" spans="2:18" x14ac:dyDescent="0.3">
      <c r="B60" s="333"/>
      <c r="C60" s="127" t="s">
        <v>68</v>
      </c>
      <c r="D60" s="9" t="s">
        <v>62</v>
      </c>
      <c r="E60" s="128" t="s">
        <v>53</v>
      </c>
      <c r="F60" s="129" t="s">
        <v>72</v>
      </c>
      <c r="G60" s="105" t="s">
        <v>68</v>
      </c>
      <c r="H60" s="9" t="s">
        <v>62</v>
      </c>
      <c r="I60" s="106" t="s">
        <v>53</v>
      </c>
      <c r="J60" s="107" t="s">
        <v>72</v>
      </c>
      <c r="K60" s="8"/>
      <c r="L60" s="9" t="s">
        <v>83</v>
      </c>
      <c r="M60" s="9"/>
      <c r="N60" s="10" t="s">
        <v>66</v>
      </c>
      <c r="O60" s="8"/>
      <c r="P60" s="9" t="s">
        <v>83</v>
      </c>
      <c r="Q60" s="138" t="s">
        <v>48</v>
      </c>
      <c r="R60" s="10" t="s">
        <v>107</v>
      </c>
    </row>
    <row r="61" spans="2:18" x14ac:dyDescent="0.3">
      <c r="B61" s="333"/>
      <c r="C61" s="127" t="s">
        <v>53</v>
      </c>
      <c r="D61" s="128" t="s">
        <v>72</v>
      </c>
      <c r="E61" s="109" t="s">
        <v>76</v>
      </c>
      <c r="F61" s="129" t="s">
        <v>68</v>
      </c>
      <c r="G61" s="105" t="s">
        <v>53</v>
      </c>
      <c r="H61" s="106" t="s">
        <v>72</v>
      </c>
      <c r="I61" s="109" t="s">
        <v>76</v>
      </c>
      <c r="J61" s="107" t="s">
        <v>68</v>
      </c>
      <c r="K61" s="8"/>
      <c r="L61" s="9" t="s">
        <v>107</v>
      </c>
      <c r="M61" s="9"/>
      <c r="N61" s="10" t="s">
        <v>64</v>
      </c>
      <c r="O61" s="8"/>
      <c r="P61" s="9" t="s">
        <v>107</v>
      </c>
      <c r="Q61" s="106" t="s">
        <v>68</v>
      </c>
      <c r="R61" s="10" t="s">
        <v>66</v>
      </c>
    </row>
    <row r="62" spans="2:18" x14ac:dyDescent="0.3">
      <c r="B62" s="333"/>
      <c r="C62" s="108" t="s">
        <v>76</v>
      </c>
      <c r="D62" s="9" t="s">
        <v>115</v>
      </c>
      <c r="E62" s="113" t="s">
        <v>94</v>
      </c>
      <c r="F62" s="129" t="s">
        <v>53</v>
      </c>
      <c r="G62" s="108" t="s">
        <v>76</v>
      </c>
      <c r="H62" s="9" t="s">
        <v>115</v>
      </c>
      <c r="I62" s="113" t="s">
        <v>94</v>
      </c>
      <c r="J62" s="107" t="s">
        <v>53</v>
      </c>
      <c r="K62" s="8"/>
      <c r="L62" s="9"/>
      <c r="M62" s="9"/>
      <c r="N62" s="10"/>
      <c r="O62" s="8"/>
      <c r="P62" s="9"/>
      <c r="Q62" s="9" t="s">
        <v>101</v>
      </c>
      <c r="R62" s="10" t="s">
        <v>64</v>
      </c>
    </row>
    <row r="63" spans="2:18" x14ac:dyDescent="0.3">
      <c r="B63" s="333"/>
      <c r="C63" s="111" t="s">
        <v>94</v>
      </c>
      <c r="D63" s="128" t="s">
        <v>68</v>
      </c>
      <c r="E63" s="119" t="s">
        <v>43</v>
      </c>
      <c r="F63" s="110" t="s">
        <v>76</v>
      </c>
      <c r="G63" s="111" t="s">
        <v>94</v>
      </c>
      <c r="H63" s="106" t="s">
        <v>68</v>
      </c>
      <c r="I63" s="119" t="s">
        <v>43</v>
      </c>
      <c r="J63" s="110" t="s">
        <v>76</v>
      </c>
      <c r="K63" s="8"/>
      <c r="L63" s="9"/>
      <c r="M63" s="9"/>
      <c r="N63" s="10"/>
      <c r="O63" s="8"/>
      <c r="P63" s="9"/>
      <c r="Q63" s="113" t="s">
        <v>94</v>
      </c>
      <c r="R63" s="10"/>
    </row>
    <row r="64" spans="2:18" x14ac:dyDescent="0.3">
      <c r="B64" s="333"/>
      <c r="C64" s="118" t="s">
        <v>43</v>
      </c>
      <c r="D64" s="128" t="s">
        <v>53</v>
      </c>
      <c r="E64" s="9"/>
      <c r="F64" s="114" t="s">
        <v>94</v>
      </c>
      <c r="G64" s="118" t="s">
        <v>43</v>
      </c>
      <c r="H64" s="106" t="s">
        <v>53</v>
      </c>
      <c r="I64" s="9"/>
      <c r="J64" s="114" t="s">
        <v>94</v>
      </c>
      <c r="K64" s="8"/>
      <c r="L64" s="9"/>
      <c r="M64" s="9"/>
      <c r="N64" s="10"/>
      <c r="O64" s="8"/>
      <c r="P64" s="9"/>
      <c r="Q64" s="9" t="s">
        <v>86</v>
      </c>
      <c r="R64" s="10"/>
    </row>
    <row r="65" spans="2:18" x14ac:dyDescent="0.3">
      <c r="B65" s="333"/>
      <c r="C65" s="8"/>
      <c r="D65" s="109" t="s">
        <v>76</v>
      </c>
      <c r="E65" s="9"/>
      <c r="F65" s="120" t="s">
        <v>43</v>
      </c>
      <c r="G65" s="8"/>
      <c r="H65" s="109" t="s">
        <v>76</v>
      </c>
      <c r="I65" s="9"/>
      <c r="J65" s="120" t="s">
        <v>43</v>
      </c>
      <c r="K65" s="8"/>
      <c r="L65" s="9"/>
      <c r="M65" s="9"/>
      <c r="N65" s="10"/>
      <c r="O65" s="8"/>
      <c r="P65" s="9"/>
      <c r="Q65" s="119" t="s">
        <v>43</v>
      </c>
      <c r="R65" s="10"/>
    </row>
    <row r="66" spans="2:18" x14ac:dyDescent="0.3">
      <c r="B66" s="333"/>
      <c r="C66" s="8"/>
      <c r="D66" s="113" t="s">
        <v>94</v>
      </c>
      <c r="E66" s="9"/>
      <c r="F66" s="10" t="s">
        <v>107</v>
      </c>
      <c r="G66" s="8"/>
      <c r="H66" s="113" t="s">
        <v>94</v>
      </c>
      <c r="I66" s="9"/>
      <c r="J66" s="10" t="s">
        <v>107</v>
      </c>
      <c r="K66" s="8"/>
      <c r="L66" s="9"/>
      <c r="M66" s="9"/>
      <c r="N66" s="10"/>
      <c r="O66" s="8"/>
      <c r="P66" s="9"/>
      <c r="Q66" s="9" t="s">
        <v>80</v>
      </c>
      <c r="R66" s="10"/>
    </row>
    <row r="67" spans="2:18" x14ac:dyDescent="0.3">
      <c r="B67" s="333"/>
      <c r="C67" s="8"/>
      <c r="D67" s="119" t="s">
        <v>43</v>
      </c>
      <c r="E67" s="9"/>
      <c r="F67" s="10" t="s">
        <v>66</v>
      </c>
      <c r="G67" s="8"/>
      <c r="H67" s="119" t="s">
        <v>43</v>
      </c>
      <c r="I67" s="9"/>
      <c r="J67" s="10" t="s">
        <v>66</v>
      </c>
      <c r="K67" s="8"/>
      <c r="L67" s="9"/>
      <c r="M67" s="9"/>
      <c r="N67" s="10"/>
      <c r="O67" s="8"/>
      <c r="P67" s="9"/>
      <c r="Q67" s="9" t="s">
        <v>82</v>
      </c>
      <c r="R67" s="10"/>
    </row>
    <row r="68" spans="2:18" x14ac:dyDescent="0.3">
      <c r="B68" s="333"/>
      <c r="C68" s="8"/>
      <c r="D68" s="9" t="s">
        <v>107</v>
      </c>
      <c r="E68" s="9"/>
      <c r="F68" s="10"/>
      <c r="G68" s="8"/>
      <c r="H68" s="9" t="s">
        <v>107</v>
      </c>
      <c r="I68" s="9"/>
      <c r="J68" s="10"/>
      <c r="K68" s="8"/>
      <c r="L68" s="31"/>
      <c r="M68" s="9"/>
      <c r="N68" s="10"/>
      <c r="O68" s="8"/>
      <c r="P68" s="9"/>
      <c r="Q68" s="9"/>
      <c r="R68" s="10"/>
    </row>
    <row r="69" spans="2:18" ht="15" thickBot="1" x14ac:dyDescent="0.35">
      <c r="B69" s="334"/>
      <c r="C69" s="13"/>
      <c r="D69" s="14" t="s">
        <v>66</v>
      </c>
      <c r="E69" s="14"/>
      <c r="F69" s="15"/>
      <c r="G69" s="13"/>
      <c r="H69" s="14" t="s">
        <v>66</v>
      </c>
      <c r="I69" s="14"/>
      <c r="J69" s="15"/>
      <c r="K69" s="13"/>
      <c r="L69" s="14"/>
      <c r="M69" s="14"/>
      <c r="N69" s="15"/>
      <c r="O69" s="13"/>
      <c r="P69" s="14"/>
      <c r="Q69" s="14"/>
      <c r="R69" s="15"/>
    </row>
    <row r="70" spans="2:18" x14ac:dyDescent="0.3">
      <c r="C70" s="66"/>
      <c r="D70" s="66"/>
      <c r="E70" s="66"/>
    </row>
    <row r="71" spans="2:18" x14ac:dyDescent="0.3">
      <c r="C71" s="66"/>
      <c r="D71" s="66"/>
      <c r="E71" s="66"/>
    </row>
  </sheetData>
  <sortState ref="N42:N47">
    <sortCondition ref="N41"/>
  </sortState>
  <mergeCells count="15">
    <mergeCell ref="A21:A37"/>
    <mergeCell ref="A3:A18"/>
    <mergeCell ref="K20:N20"/>
    <mergeCell ref="C20:F20"/>
    <mergeCell ref="O20:R20"/>
    <mergeCell ref="O2:R2"/>
    <mergeCell ref="O39:R39"/>
    <mergeCell ref="G39:J39"/>
    <mergeCell ref="G20:J20"/>
    <mergeCell ref="C39:F39"/>
    <mergeCell ref="B40:B69"/>
    <mergeCell ref="C2:F2"/>
    <mergeCell ref="K2:N2"/>
    <mergeCell ref="G2:J2"/>
    <mergeCell ref="K39:N39"/>
  </mergeCells>
  <conditionalFormatting sqref="C4:XFD5 C22:XFD23">
    <cfRule type="cellIs" dxfId="19" priority="9" operator="greaterThan">
      <formula>0.9</formula>
    </cfRule>
    <cfRule type="cellIs" dxfId="18" priority="10" operator="greaterThan">
      <formula>0.8</formula>
    </cfRule>
    <cfRule type="cellIs" dxfId="17" priority="11" operator="greaterThan">
      <formula>0.7</formula>
    </cfRule>
    <cfRule type="cellIs" dxfId="16" priority="12" operator="greaterThan">
      <formula>0.6</formula>
    </cfRule>
  </conditionalFormatting>
  <printOptions horizontalCentered="1"/>
  <pageMargins left="0" right="0" top="0.75" bottom="0.75" header="0" footer="0"/>
  <pageSetup scale="75" fitToWidth="2" fitToHeight="5" orientation="landscape" horizontalDpi="4294967293" verticalDpi="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T128"/>
  <sheetViews>
    <sheetView workbookViewId="0">
      <selection activeCell="Q81" sqref="Q81"/>
    </sheetView>
  </sheetViews>
  <sheetFormatPr defaultRowHeight="14.4" x14ac:dyDescent="0.3"/>
  <sheetData>
    <row r="1" spans="1:20" ht="15" thickBot="1" x14ac:dyDescent="0.35">
      <c r="A1" s="337" t="s">
        <v>142</v>
      </c>
      <c r="B1" s="337"/>
      <c r="C1" s="337"/>
      <c r="D1" s="337"/>
      <c r="E1" s="337"/>
      <c r="F1" s="337"/>
      <c r="G1" s="337"/>
      <c r="H1" s="337"/>
      <c r="I1" s="337"/>
      <c r="J1" s="337"/>
      <c r="K1" s="337"/>
      <c r="L1" s="337"/>
      <c r="M1" s="337"/>
      <c r="N1" s="337"/>
      <c r="O1" s="337"/>
      <c r="P1" s="337"/>
      <c r="Q1" s="337"/>
      <c r="R1" s="337"/>
      <c r="S1" s="337"/>
      <c r="T1" s="337"/>
    </row>
    <row r="2" spans="1:20" ht="15" thickBot="1" x14ac:dyDescent="0.35">
      <c r="A2" s="337" t="s">
        <v>132</v>
      </c>
      <c r="B2" s="337"/>
      <c r="C2" s="337"/>
      <c r="D2" s="337"/>
      <c r="E2" s="337"/>
      <c r="F2" s="337" t="s">
        <v>133</v>
      </c>
      <c r="G2" s="337"/>
      <c r="H2" s="337"/>
      <c r="I2" s="337"/>
      <c r="J2" s="337"/>
      <c r="K2" s="337" t="s">
        <v>134</v>
      </c>
      <c r="L2" s="337"/>
      <c r="M2" s="337"/>
      <c r="N2" s="337"/>
      <c r="O2" s="337"/>
      <c r="P2" s="337" t="s">
        <v>135</v>
      </c>
      <c r="Q2" s="337"/>
      <c r="R2" s="337"/>
      <c r="S2" s="337"/>
      <c r="T2" s="337"/>
    </row>
    <row r="19" spans="1:20" ht="15" thickBot="1" x14ac:dyDescent="0.35"/>
    <row r="20" spans="1:20" ht="15" thickBot="1" x14ac:dyDescent="0.35">
      <c r="A20" s="337" t="s">
        <v>143</v>
      </c>
      <c r="B20" s="337"/>
      <c r="C20" s="337"/>
      <c r="D20" s="337"/>
      <c r="E20" s="337"/>
      <c r="F20" s="337"/>
      <c r="G20" s="337"/>
      <c r="H20" s="337"/>
      <c r="I20" s="337"/>
      <c r="J20" s="337"/>
      <c r="K20" s="337"/>
      <c r="L20" s="337"/>
      <c r="M20" s="337"/>
      <c r="N20" s="337"/>
      <c r="O20" s="337"/>
      <c r="P20" s="337"/>
      <c r="Q20" s="337"/>
      <c r="R20" s="337"/>
      <c r="S20" s="337"/>
      <c r="T20" s="337"/>
    </row>
    <row r="21" spans="1:20" ht="15" thickBot="1" x14ac:dyDescent="0.35">
      <c r="A21" s="337" t="s">
        <v>132</v>
      </c>
      <c r="B21" s="337"/>
      <c r="C21" s="337"/>
      <c r="D21" s="337"/>
      <c r="E21" s="337"/>
      <c r="F21" s="337" t="s">
        <v>133</v>
      </c>
      <c r="G21" s="337"/>
      <c r="H21" s="337"/>
      <c r="I21" s="337"/>
      <c r="J21" s="337"/>
      <c r="K21" s="337" t="s">
        <v>134</v>
      </c>
      <c r="L21" s="337"/>
      <c r="M21" s="337"/>
      <c r="N21" s="337"/>
      <c r="O21" s="337"/>
      <c r="P21" s="337" t="s">
        <v>135</v>
      </c>
      <c r="Q21" s="337"/>
      <c r="R21" s="337"/>
      <c r="S21" s="337"/>
      <c r="T21" s="337"/>
    </row>
    <row r="38" spans="1:20" ht="15" thickBot="1" x14ac:dyDescent="0.35"/>
    <row r="39" spans="1:20" ht="15" thickBot="1" x14ac:dyDescent="0.35">
      <c r="A39" s="337" t="s">
        <v>142</v>
      </c>
      <c r="B39" s="337"/>
      <c r="C39" s="337"/>
      <c r="D39" s="337"/>
      <c r="E39" s="337"/>
      <c r="F39" s="337"/>
      <c r="G39" s="337"/>
      <c r="H39" s="337"/>
      <c r="I39" s="337"/>
      <c r="J39" s="337"/>
      <c r="K39" s="337"/>
      <c r="L39" s="337"/>
      <c r="M39" s="337"/>
      <c r="N39" s="337"/>
      <c r="O39" s="337"/>
      <c r="P39" s="337"/>
      <c r="Q39" s="337"/>
      <c r="R39" s="337"/>
      <c r="S39" s="337"/>
      <c r="T39" s="337"/>
    </row>
    <row r="40" spans="1:20" ht="15" thickBot="1" x14ac:dyDescent="0.35">
      <c r="A40" s="337" t="s">
        <v>136</v>
      </c>
      <c r="B40" s="337"/>
      <c r="C40" s="337"/>
      <c r="D40" s="337"/>
      <c r="E40" s="337"/>
      <c r="F40" s="337" t="s">
        <v>137</v>
      </c>
      <c r="G40" s="337"/>
      <c r="H40" s="337"/>
      <c r="I40" s="337"/>
      <c r="J40" s="337"/>
      <c r="K40" s="337" t="s">
        <v>138</v>
      </c>
      <c r="L40" s="337"/>
      <c r="M40" s="337"/>
      <c r="N40" s="337"/>
      <c r="O40" s="337"/>
      <c r="P40" s="337" t="s">
        <v>139</v>
      </c>
      <c r="Q40" s="337"/>
      <c r="R40" s="337"/>
      <c r="S40" s="337"/>
      <c r="T40" s="337"/>
    </row>
    <row r="57" spans="1:20" ht="15" thickBot="1" x14ac:dyDescent="0.35"/>
    <row r="58" spans="1:20" ht="15" thickBot="1" x14ac:dyDescent="0.35">
      <c r="A58" s="337" t="s">
        <v>143</v>
      </c>
      <c r="B58" s="337"/>
      <c r="C58" s="337"/>
      <c r="D58" s="337"/>
      <c r="E58" s="337"/>
      <c r="F58" s="337"/>
      <c r="G58" s="337"/>
      <c r="H58" s="337"/>
      <c r="I58" s="337"/>
      <c r="J58" s="337"/>
      <c r="K58" s="337"/>
      <c r="L58" s="337"/>
      <c r="M58" s="337"/>
      <c r="N58" s="337"/>
      <c r="O58" s="337"/>
      <c r="P58" s="337"/>
      <c r="Q58" s="337"/>
      <c r="R58" s="337"/>
      <c r="S58" s="337"/>
      <c r="T58" s="337"/>
    </row>
    <row r="59" spans="1:20" ht="15" thickBot="1" x14ac:dyDescent="0.35">
      <c r="A59" s="337" t="s">
        <v>136</v>
      </c>
      <c r="B59" s="337"/>
      <c r="C59" s="337"/>
      <c r="D59" s="337"/>
      <c r="E59" s="337"/>
      <c r="F59" s="337" t="s">
        <v>137</v>
      </c>
      <c r="G59" s="337"/>
      <c r="H59" s="337"/>
      <c r="I59" s="337"/>
      <c r="J59" s="337"/>
      <c r="K59" s="337" t="s">
        <v>138</v>
      </c>
      <c r="L59" s="337"/>
      <c r="M59" s="337"/>
      <c r="N59" s="337"/>
      <c r="O59" s="337"/>
      <c r="P59" s="337" t="s">
        <v>139</v>
      </c>
      <c r="Q59" s="337"/>
      <c r="R59" s="337"/>
      <c r="S59" s="337"/>
      <c r="T59" s="337"/>
    </row>
    <row r="74" spans="1:20" x14ac:dyDescent="0.3">
      <c r="A74" s="62"/>
      <c r="B74" s="62"/>
      <c r="C74" s="62"/>
      <c r="D74" s="62"/>
      <c r="E74" s="62"/>
      <c r="F74" s="62"/>
      <c r="G74" s="62"/>
      <c r="H74" s="62"/>
      <c r="I74" s="62"/>
      <c r="J74" s="62"/>
      <c r="K74" s="62"/>
      <c r="L74" s="62"/>
      <c r="M74" s="62"/>
      <c r="N74" s="62"/>
      <c r="O74" s="62"/>
      <c r="P74" s="62"/>
      <c r="Q74" s="62"/>
      <c r="R74" s="62"/>
      <c r="S74" s="62"/>
      <c r="T74" s="62"/>
    </row>
    <row r="92" spans="1:20" x14ac:dyDescent="0.3">
      <c r="A92" s="62"/>
      <c r="B92" s="62"/>
      <c r="C92" s="62"/>
      <c r="D92" s="62"/>
      <c r="E92" s="62"/>
      <c r="F92" s="62"/>
      <c r="G92" s="62"/>
      <c r="H92" s="62"/>
      <c r="I92" s="62"/>
      <c r="J92" s="62"/>
      <c r="K92" s="62"/>
      <c r="L92" s="62"/>
      <c r="M92" s="62"/>
      <c r="N92" s="62"/>
      <c r="O92" s="62"/>
      <c r="P92" s="62"/>
      <c r="Q92" s="62"/>
      <c r="R92" s="62"/>
      <c r="S92" s="62"/>
      <c r="T92" s="62"/>
    </row>
    <row r="110" spans="1:20" x14ac:dyDescent="0.3">
      <c r="A110" s="62"/>
      <c r="B110" s="62"/>
      <c r="C110" s="62"/>
      <c r="D110" s="62"/>
      <c r="E110" s="62"/>
      <c r="F110" s="62"/>
      <c r="G110" s="62"/>
      <c r="H110" s="62"/>
      <c r="I110" s="62"/>
      <c r="J110" s="62"/>
      <c r="K110" s="62"/>
      <c r="L110" s="62"/>
      <c r="M110" s="62"/>
      <c r="N110" s="62"/>
      <c r="O110" s="62"/>
      <c r="P110" s="62"/>
      <c r="Q110" s="62"/>
      <c r="R110" s="62"/>
      <c r="S110" s="62"/>
      <c r="T110" s="62"/>
    </row>
    <row r="128" spans="1:20" x14ac:dyDescent="0.3">
      <c r="A128" s="62"/>
      <c r="B128" s="62"/>
      <c r="C128" s="62"/>
      <c r="D128" s="62"/>
      <c r="E128" s="62"/>
      <c r="F128" s="62"/>
      <c r="G128" s="62"/>
      <c r="H128" s="62"/>
      <c r="I128" s="62"/>
      <c r="J128" s="62"/>
      <c r="K128" s="62"/>
      <c r="L128" s="62"/>
      <c r="M128" s="62"/>
      <c r="N128" s="62"/>
      <c r="O128" s="62"/>
      <c r="P128" s="62"/>
      <c r="Q128" s="62"/>
      <c r="R128" s="62"/>
      <c r="S128" s="62"/>
      <c r="T128" s="62"/>
    </row>
  </sheetData>
  <mergeCells count="20">
    <mergeCell ref="P59:T59"/>
    <mergeCell ref="A40:E40"/>
    <mergeCell ref="F40:J40"/>
    <mergeCell ref="K40:O40"/>
    <mergeCell ref="P40:T40"/>
    <mergeCell ref="A59:E59"/>
    <mergeCell ref="F59:J59"/>
    <mergeCell ref="K59:O59"/>
    <mergeCell ref="A58:T58"/>
    <mergeCell ref="K2:O2"/>
    <mergeCell ref="P2:T2"/>
    <mergeCell ref="A1:T1"/>
    <mergeCell ref="A20:T20"/>
    <mergeCell ref="A39:T39"/>
    <mergeCell ref="P21:T21"/>
    <mergeCell ref="A21:E21"/>
    <mergeCell ref="F21:J21"/>
    <mergeCell ref="K21:O21"/>
    <mergeCell ref="A2:E2"/>
    <mergeCell ref="F2:J2"/>
  </mergeCells>
  <printOptions horizontalCentered="1"/>
  <pageMargins left="0" right="0" top="1.25" bottom="1.25" header="0" footer="0"/>
  <pageSetup scale="72" fitToHeight="13" orientation="landscape" horizontalDpi="4294967293" verticalDpi="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T128"/>
  <sheetViews>
    <sheetView workbookViewId="0">
      <selection activeCell="K73" sqref="K73"/>
    </sheetView>
  </sheetViews>
  <sheetFormatPr defaultRowHeight="14.4" x14ac:dyDescent="0.3"/>
  <sheetData>
    <row r="1" spans="1:20" ht="15" thickBot="1" x14ac:dyDescent="0.35">
      <c r="A1" s="337" t="s">
        <v>142</v>
      </c>
      <c r="B1" s="337"/>
      <c r="C1" s="337"/>
      <c r="D1" s="337"/>
      <c r="E1" s="337"/>
      <c r="F1" s="337"/>
      <c r="G1" s="337"/>
      <c r="H1" s="337"/>
      <c r="I1" s="337"/>
      <c r="J1" s="337"/>
      <c r="K1" s="337"/>
      <c r="L1" s="337"/>
      <c r="M1" s="337"/>
      <c r="N1" s="337"/>
      <c r="O1" s="337"/>
      <c r="P1" s="337"/>
      <c r="Q1" s="337"/>
      <c r="R1" s="337"/>
      <c r="S1" s="337"/>
      <c r="T1" s="337"/>
    </row>
    <row r="2" spans="1:20" ht="15" thickBot="1" x14ac:dyDescent="0.35">
      <c r="A2" s="337" t="s">
        <v>132</v>
      </c>
      <c r="B2" s="337"/>
      <c r="C2" s="337"/>
      <c r="D2" s="337"/>
      <c r="E2" s="337"/>
      <c r="F2" s="337" t="s">
        <v>133</v>
      </c>
      <c r="G2" s="337"/>
      <c r="H2" s="337"/>
      <c r="I2" s="337"/>
      <c r="J2" s="337"/>
      <c r="K2" s="337" t="s">
        <v>134</v>
      </c>
      <c r="L2" s="337"/>
      <c r="M2" s="337"/>
      <c r="N2" s="337"/>
      <c r="O2" s="337"/>
      <c r="P2" s="337" t="s">
        <v>135</v>
      </c>
      <c r="Q2" s="337"/>
      <c r="R2" s="337"/>
      <c r="S2" s="337"/>
      <c r="T2" s="337"/>
    </row>
    <row r="19" spans="1:20" ht="15" thickBot="1" x14ac:dyDescent="0.35"/>
    <row r="20" spans="1:20" ht="15" thickBot="1" x14ac:dyDescent="0.35">
      <c r="A20" s="337" t="s">
        <v>143</v>
      </c>
      <c r="B20" s="337"/>
      <c r="C20" s="337"/>
      <c r="D20" s="337"/>
      <c r="E20" s="337"/>
      <c r="F20" s="337"/>
      <c r="G20" s="337"/>
      <c r="H20" s="337"/>
      <c r="I20" s="337"/>
      <c r="J20" s="337"/>
      <c r="K20" s="337"/>
      <c r="L20" s="337"/>
      <c r="M20" s="337"/>
      <c r="N20" s="337"/>
      <c r="O20" s="337"/>
      <c r="P20" s="337"/>
      <c r="Q20" s="337"/>
      <c r="R20" s="337"/>
      <c r="S20" s="337"/>
      <c r="T20" s="337"/>
    </row>
    <row r="21" spans="1:20" ht="15" thickBot="1" x14ac:dyDescent="0.35">
      <c r="A21" s="337" t="s">
        <v>132</v>
      </c>
      <c r="B21" s="337"/>
      <c r="C21" s="337"/>
      <c r="D21" s="337"/>
      <c r="E21" s="337"/>
      <c r="F21" s="337" t="s">
        <v>133</v>
      </c>
      <c r="G21" s="337"/>
      <c r="H21" s="337"/>
      <c r="I21" s="337"/>
      <c r="J21" s="337"/>
      <c r="K21" s="337" t="s">
        <v>134</v>
      </c>
      <c r="L21" s="337"/>
      <c r="M21" s="337"/>
      <c r="N21" s="337"/>
      <c r="O21" s="337"/>
      <c r="P21" s="337" t="s">
        <v>135</v>
      </c>
      <c r="Q21" s="337"/>
      <c r="R21" s="337"/>
      <c r="S21" s="337"/>
      <c r="T21" s="337"/>
    </row>
    <row r="38" spans="1:20" ht="15" thickBot="1" x14ac:dyDescent="0.35"/>
    <row r="39" spans="1:20" ht="15" thickBot="1" x14ac:dyDescent="0.35">
      <c r="A39" s="337" t="s">
        <v>142</v>
      </c>
      <c r="B39" s="337"/>
      <c r="C39" s="337"/>
      <c r="D39" s="337"/>
      <c r="E39" s="337"/>
      <c r="F39" s="337"/>
      <c r="G39" s="337"/>
      <c r="H39" s="337"/>
      <c r="I39" s="337"/>
      <c r="J39" s="337"/>
      <c r="K39" s="337"/>
      <c r="L39" s="337"/>
      <c r="M39" s="337"/>
      <c r="N39" s="337"/>
      <c r="O39" s="337"/>
      <c r="P39" s="337"/>
      <c r="Q39" s="337"/>
      <c r="R39" s="337"/>
      <c r="S39" s="337"/>
      <c r="T39" s="337"/>
    </row>
    <row r="40" spans="1:20" ht="15" thickBot="1" x14ac:dyDescent="0.35">
      <c r="A40" s="337" t="s">
        <v>136</v>
      </c>
      <c r="B40" s="337"/>
      <c r="C40" s="337"/>
      <c r="D40" s="337"/>
      <c r="E40" s="337"/>
      <c r="F40" s="337" t="s">
        <v>137</v>
      </c>
      <c r="G40" s="337"/>
      <c r="H40" s="337"/>
      <c r="I40" s="337"/>
      <c r="J40" s="337"/>
      <c r="K40" s="337" t="s">
        <v>138</v>
      </c>
      <c r="L40" s="337"/>
      <c r="M40" s="337"/>
      <c r="N40" s="337"/>
      <c r="O40" s="337"/>
      <c r="P40" s="337" t="s">
        <v>139</v>
      </c>
      <c r="Q40" s="337"/>
      <c r="R40" s="337"/>
      <c r="S40" s="337"/>
      <c r="T40" s="337"/>
    </row>
    <row r="57" spans="1:20" ht="15" thickBot="1" x14ac:dyDescent="0.35"/>
    <row r="58" spans="1:20" ht="15" thickBot="1" x14ac:dyDescent="0.35">
      <c r="A58" s="337" t="s">
        <v>143</v>
      </c>
      <c r="B58" s="337"/>
      <c r="C58" s="337"/>
      <c r="D58" s="337"/>
      <c r="E58" s="337"/>
      <c r="F58" s="337"/>
      <c r="G58" s="337"/>
      <c r="H58" s="337"/>
      <c r="I58" s="337"/>
      <c r="J58" s="337"/>
      <c r="K58" s="337"/>
      <c r="L58" s="337"/>
      <c r="M58" s="337"/>
      <c r="N58" s="337"/>
      <c r="O58" s="337"/>
      <c r="P58" s="337"/>
      <c r="Q58" s="337"/>
      <c r="R58" s="337"/>
      <c r="S58" s="337"/>
      <c r="T58" s="337"/>
    </row>
    <row r="59" spans="1:20" ht="15" thickBot="1" x14ac:dyDescent="0.35">
      <c r="A59" s="337" t="s">
        <v>136</v>
      </c>
      <c r="B59" s="337"/>
      <c r="C59" s="337"/>
      <c r="D59" s="337"/>
      <c r="E59" s="337"/>
      <c r="F59" s="337" t="s">
        <v>137</v>
      </c>
      <c r="G59" s="337"/>
      <c r="H59" s="337"/>
      <c r="I59" s="337"/>
      <c r="J59" s="337"/>
      <c r="K59" s="337" t="s">
        <v>138</v>
      </c>
      <c r="L59" s="337"/>
      <c r="M59" s="337"/>
      <c r="N59" s="337"/>
      <c r="O59" s="337"/>
      <c r="P59" s="337" t="s">
        <v>139</v>
      </c>
      <c r="Q59" s="337"/>
      <c r="R59" s="337"/>
      <c r="S59" s="337"/>
      <c r="T59" s="337"/>
    </row>
    <row r="74" spans="1:20" x14ac:dyDescent="0.3">
      <c r="A74" s="62"/>
      <c r="B74" s="62"/>
      <c r="C74" s="62"/>
      <c r="D74" s="62"/>
      <c r="E74" s="62"/>
      <c r="F74" s="62"/>
      <c r="G74" s="62"/>
      <c r="H74" s="62"/>
      <c r="I74" s="62"/>
      <c r="J74" s="62"/>
      <c r="K74" s="62"/>
      <c r="L74" s="62"/>
      <c r="M74" s="62"/>
      <c r="N74" s="62"/>
      <c r="O74" s="62"/>
      <c r="P74" s="62"/>
      <c r="Q74" s="62"/>
      <c r="R74" s="62"/>
      <c r="S74" s="62"/>
      <c r="T74" s="62"/>
    </row>
    <row r="92" spans="1:20" x14ac:dyDescent="0.3">
      <c r="A92" s="62"/>
      <c r="B92" s="62"/>
      <c r="C92" s="62"/>
      <c r="D92" s="62"/>
      <c r="E92" s="62"/>
      <c r="F92" s="62"/>
      <c r="G92" s="62"/>
      <c r="H92" s="62"/>
      <c r="I92" s="62"/>
      <c r="J92" s="62"/>
      <c r="K92" s="62"/>
      <c r="L92" s="62"/>
      <c r="M92" s="62"/>
      <c r="N92" s="62"/>
      <c r="O92" s="62"/>
      <c r="P92" s="62"/>
      <c r="Q92" s="62"/>
      <c r="R92" s="62"/>
      <c r="S92" s="62"/>
      <c r="T92" s="62"/>
    </row>
    <row r="110" spans="1:20" x14ac:dyDescent="0.3">
      <c r="A110" s="62"/>
      <c r="B110" s="62"/>
      <c r="C110" s="62"/>
      <c r="D110" s="62"/>
      <c r="E110" s="62"/>
      <c r="F110" s="62"/>
      <c r="G110" s="62"/>
      <c r="H110" s="62"/>
      <c r="I110" s="62"/>
      <c r="J110" s="62"/>
      <c r="K110" s="62"/>
      <c r="L110" s="62"/>
      <c r="M110" s="62"/>
      <c r="N110" s="62"/>
      <c r="O110" s="62"/>
      <c r="P110" s="62"/>
      <c r="Q110" s="62"/>
      <c r="R110" s="62"/>
      <c r="S110" s="62"/>
      <c r="T110" s="62"/>
    </row>
    <row r="128" spans="1:20" x14ac:dyDescent="0.3">
      <c r="A128" s="62"/>
      <c r="B128" s="62"/>
      <c r="C128" s="62"/>
      <c r="D128" s="62"/>
      <c r="E128" s="62"/>
      <c r="F128" s="62"/>
      <c r="G128" s="62"/>
      <c r="H128" s="62"/>
      <c r="I128" s="62"/>
      <c r="J128" s="62"/>
      <c r="K128" s="62"/>
      <c r="L128" s="62"/>
      <c r="M128" s="62"/>
      <c r="N128" s="62"/>
      <c r="O128" s="62"/>
      <c r="P128" s="62"/>
      <c r="Q128" s="62"/>
      <c r="R128" s="62"/>
      <c r="S128" s="62"/>
      <c r="T128" s="62"/>
    </row>
  </sheetData>
  <mergeCells count="20">
    <mergeCell ref="A1:T1"/>
    <mergeCell ref="A2:E2"/>
    <mergeCell ref="F2:J2"/>
    <mergeCell ref="K2:O2"/>
    <mergeCell ref="A39:T39"/>
    <mergeCell ref="P2:T2"/>
    <mergeCell ref="A20:T20"/>
    <mergeCell ref="A21:E21"/>
    <mergeCell ref="F21:J21"/>
    <mergeCell ref="K21:O21"/>
    <mergeCell ref="P21:T21"/>
    <mergeCell ref="P40:T40"/>
    <mergeCell ref="A58:T58"/>
    <mergeCell ref="A59:E59"/>
    <mergeCell ref="F59:J59"/>
    <mergeCell ref="K59:O59"/>
    <mergeCell ref="P59:T59"/>
    <mergeCell ref="A40:E40"/>
    <mergeCell ref="F40:J40"/>
    <mergeCell ref="K40:O40"/>
  </mergeCells>
  <printOptions horizontalCentered="1"/>
  <pageMargins left="0" right="0" top="1.25" bottom="1.25" header="0" footer="0"/>
  <pageSetup scale="76" fitToHeight="8" orientation="landscape" horizontalDpi="4294967293" verticalDpi="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T128"/>
  <sheetViews>
    <sheetView workbookViewId="0">
      <selection activeCell="V22" sqref="V22:AO22"/>
    </sheetView>
  </sheetViews>
  <sheetFormatPr defaultRowHeight="14.4" x14ac:dyDescent="0.3"/>
  <sheetData>
    <row r="1" spans="1:20" ht="15" thickBot="1" x14ac:dyDescent="0.35">
      <c r="A1" s="337" t="s">
        <v>142</v>
      </c>
      <c r="B1" s="337"/>
      <c r="C1" s="337"/>
      <c r="D1" s="337"/>
      <c r="E1" s="337"/>
      <c r="F1" s="337"/>
      <c r="G1" s="337"/>
      <c r="H1" s="337"/>
      <c r="I1" s="337"/>
      <c r="J1" s="337"/>
      <c r="K1" s="337"/>
      <c r="L1" s="337"/>
      <c r="M1" s="337"/>
      <c r="N1" s="337"/>
      <c r="O1" s="337"/>
      <c r="P1" s="337"/>
      <c r="Q1" s="337"/>
      <c r="R1" s="337"/>
      <c r="S1" s="337"/>
      <c r="T1" s="337"/>
    </row>
    <row r="2" spans="1:20" ht="15" thickBot="1" x14ac:dyDescent="0.35">
      <c r="A2" s="337" t="s">
        <v>132</v>
      </c>
      <c r="B2" s="337"/>
      <c r="C2" s="337"/>
      <c r="D2" s="337"/>
      <c r="E2" s="337"/>
      <c r="F2" s="337" t="s">
        <v>133</v>
      </c>
      <c r="G2" s="337"/>
      <c r="H2" s="337"/>
      <c r="I2" s="337"/>
      <c r="J2" s="337"/>
      <c r="K2" s="337" t="s">
        <v>134</v>
      </c>
      <c r="L2" s="337"/>
      <c r="M2" s="337"/>
      <c r="N2" s="337"/>
      <c r="O2" s="337"/>
      <c r="P2" s="337" t="s">
        <v>135</v>
      </c>
      <c r="Q2" s="337"/>
      <c r="R2" s="337"/>
      <c r="S2" s="337"/>
      <c r="T2" s="337"/>
    </row>
    <row r="19" spans="1:20" ht="15" thickBot="1" x14ac:dyDescent="0.35"/>
    <row r="20" spans="1:20" ht="15" thickBot="1" x14ac:dyDescent="0.35">
      <c r="A20" s="337" t="s">
        <v>143</v>
      </c>
      <c r="B20" s="337"/>
      <c r="C20" s="337"/>
      <c r="D20" s="337"/>
      <c r="E20" s="337"/>
      <c r="F20" s="337"/>
      <c r="G20" s="337"/>
      <c r="H20" s="337"/>
      <c r="I20" s="337"/>
      <c r="J20" s="337"/>
      <c r="K20" s="337"/>
      <c r="L20" s="337"/>
      <c r="M20" s="337"/>
      <c r="N20" s="337"/>
      <c r="O20" s="337"/>
      <c r="P20" s="337"/>
      <c r="Q20" s="337"/>
      <c r="R20" s="337"/>
      <c r="S20" s="337"/>
      <c r="T20" s="337"/>
    </row>
    <row r="21" spans="1:20" ht="15" thickBot="1" x14ac:dyDescent="0.35">
      <c r="A21" s="337" t="s">
        <v>132</v>
      </c>
      <c r="B21" s="337"/>
      <c r="C21" s="337"/>
      <c r="D21" s="337"/>
      <c r="E21" s="337"/>
      <c r="F21" s="337" t="s">
        <v>133</v>
      </c>
      <c r="G21" s="337"/>
      <c r="H21" s="337"/>
      <c r="I21" s="337"/>
      <c r="J21" s="337"/>
      <c r="K21" s="337" t="s">
        <v>134</v>
      </c>
      <c r="L21" s="337"/>
      <c r="M21" s="337"/>
      <c r="N21" s="337"/>
      <c r="O21" s="337"/>
      <c r="P21" s="337" t="s">
        <v>135</v>
      </c>
      <c r="Q21" s="337"/>
      <c r="R21" s="337"/>
      <c r="S21" s="337"/>
      <c r="T21" s="337"/>
    </row>
    <row r="38" spans="1:20" ht="15" thickBot="1" x14ac:dyDescent="0.35"/>
    <row r="39" spans="1:20" ht="15" thickBot="1" x14ac:dyDescent="0.35">
      <c r="A39" s="337" t="s">
        <v>142</v>
      </c>
      <c r="B39" s="337"/>
      <c r="C39" s="337"/>
      <c r="D39" s="337"/>
      <c r="E39" s="337"/>
      <c r="F39" s="337"/>
      <c r="G39" s="337"/>
      <c r="H39" s="337"/>
      <c r="I39" s="337"/>
      <c r="J39" s="337"/>
      <c r="K39" s="337"/>
      <c r="L39" s="337"/>
      <c r="M39" s="337"/>
      <c r="N39" s="337"/>
      <c r="O39" s="337"/>
      <c r="P39" s="337"/>
      <c r="Q39" s="337"/>
      <c r="R39" s="337"/>
      <c r="S39" s="337"/>
      <c r="T39" s="337"/>
    </row>
    <row r="40" spans="1:20" ht="15" thickBot="1" x14ac:dyDescent="0.35">
      <c r="A40" s="337" t="s">
        <v>136</v>
      </c>
      <c r="B40" s="337"/>
      <c r="C40" s="337"/>
      <c r="D40" s="337"/>
      <c r="E40" s="337"/>
      <c r="F40" s="337" t="s">
        <v>137</v>
      </c>
      <c r="G40" s="337"/>
      <c r="H40" s="337"/>
      <c r="I40" s="337"/>
      <c r="J40" s="337"/>
      <c r="K40" s="337" t="s">
        <v>138</v>
      </c>
      <c r="L40" s="337"/>
      <c r="M40" s="337"/>
      <c r="N40" s="337"/>
      <c r="O40" s="337"/>
      <c r="P40" s="337" t="s">
        <v>139</v>
      </c>
      <c r="Q40" s="337"/>
      <c r="R40" s="337"/>
      <c r="S40" s="337"/>
      <c r="T40" s="337"/>
    </row>
    <row r="57" spans="1:20" ht="15" thickBot="1" x14ac:dyDescent="0.35"/>
    <row r="58" spans="1:20" ht="15" thickBot="1" x14ac:dyDescent="0.35">
      <c r="A58" s="337" t="s">
        <v>143</v>
      </c>
      <c r="B58" s="337"/>
      <c r="C58" s="337"/>
      <c r="D58" s="337"/>
      <c r="E58" s="337"/>
      <c r="F58" s="337"/>
      <c r="G58" s="337"/>
      <c r="H58" s="337"/>
      <c r="I58" s="337"/>
      <c r="J58" s="337"/>
      <c r="K58" s="337"/>
      <c r="L58" s="337"/>
      <c r="M58" s="337"/>
      <c r="N58" s="337"/>
      <c r="O58" s="337"/>
      <c r="P58" s="337"/>
      <c r="Q58" s="337"/>
      <c r="R58" s="337"/>
      <c r="S58" s="337"/>
      <c r="T58" s="337"/>
    </row>
    <row r="59" spans="1:20" ht="15" thickBot="1" x14ac:dyDescent="0.35">
      <c r="A59" s="337" t="s">
        <v>136</v>
      </c>
      <c r="B59" s="337"/>
      <c r="C59" s="337"/>
      <c r="D59" s="337"/>
      <c r="E59" s="337"/>
      <c r="F59" s="337" t="s">
        <v>137</v>
      </c>
      <c r="G59" s="337"/>
      <c r="H59" s="337"/>
      <c r="I59" s="337"/>
      <c r="J59" s="337"/>
      <c r="K59" s="337" t="s">
        <v>138</v>
      </c>
      <c r="L59" s="337"/>
      <c r="M59" s="337"/>
      <c r="N59" s="337"/>
      <c r="O59" s="337"/>
      <c r="P59" s="337" t="s">
        <v>139</v>
      </c>
      <c r="Q59" s="337"/>
      <c r="R59" s="337"/>
      <c r="S59" s="337"/>
      <c r="T59" s="337"/>
    </row>
    <row r="74" spans="1:20" x14ac:dyDescent="0.3">
      <c r="A74" s="62"/>
      <c r="B74" s="62"/>
      <c r="C74" s="62"/>
      <c r="D74" s="62"/>
      <c r="E74" s="62"/>
      <c r="F74" s="62"/>
      <c r="G74" s="62"/>
      <c r="H74" s="62"/>
      <c r="I74" s="62"/>
      <c r="J74" s="62"/>
      <c r="K74" s="62"/>
      <c r="L74" s="62"/>
      <c r="M74" s="62"/>
      <c r="N74" s="62"/>
      <c r="O74" s="62"/>
      <c r="P74" s="62"/>
      <c r="Q74" s="62"/>
      <c r="R74" s="62"/>
      <c r="S74" s="62"/>
      <c r="T74" s="62"/>
    </row>
    <row r="92" spans="1:20" x14ac:dyDescent="0.3">
      <c r="A92" s="62"/>
      <c r="B92" s="62"/>
      <c r="C92" s="62"/>
      <c r="D92" s="62"/>
      <c r="E92" s="62"/>
      <c r="F92" s="62"/>
      <c r="G92" s="62"/>
      <c r="H92" s="62"/>
      <c r="I92" s="62"/>
      <c r="J92" s="62"/>
      <c r="K92" s="62"/>
      <c r="L92" s="62"/>
      <c r="M92" s="62"/>
      <c r="N92" s="62"/>
      <c r="O92" s="62"/>
      <c r="P92" s="62"/>
      <c r="Q92" s="62"/>
      <c r="R92" s="62"/>
      <c r="S92" s="62"/>
      <c r="T92" s="62"/>
    </row>
    <row r="110" spans="1:20" x14ac:dyDescent="0.3">
      <c r="A110" s="62"/>
      <c r="B110" s="62"/>
      <c r="C110" s="62"/>
      <c r="D110" s="62"/>
      <c r="E110" s="62"/>
      <c r="F110" s="62"/>
      <c r="G110" s="62"/>
      <c r="H110" s="62"/>
      <c r="I110" s="62"/>
      <c r="J110" s="62"/>
      <c r="K110" s="62"/>
      <c r="L110" s="62"/>
      <c r="M110" s="62"/>
      <c r="N110" s="62"/>
      <c r="O110" s="62"/>
      <c r="P110" s="62"/>
      <c r="Q110" s="62"/>
      <c r="R110" s="62"/>
      <c r="S110" s="62"/>
      <c r="T110" s="62"/>
    </row>
    <row r="128" spans="1:20" x14ac:dyDescent="0.3">
      <c r="A128" s="62"/>
      <c r="B128" s="62"/>
      <c r="C128" s="62"/>
      <c r="D128" s="62"/>
      <c r="E128" s="62"/>
      <c r="F128" s="62"/>
      <c r="G128" s="62"/>
      <c r="H128" s="62"/>
      <c r="I128" s="62"/>
      <c r="J128" s="62"/>
      <c r="K128" s="62"/>
      <c r="L128" s="62"/>
      <c r="M128" s="62"/>
      <c r="N128" s="62"/>
      <c r="O128" s="62"/>
      <c r="P128" s="62"/>
      <c r="Q128" s="62"/>
      <c r="R128" s="62"/>
      <c r="S128" s="62"/>
      <c r="T128" s="62"/>
    </row>
  </sheetData>
  <mergeCells count="20">
    <mergeCell ref="A1:T1"/>
    <mergeCell ref="A2:E2"/>
    <mergeCell ref="F2:J2"/>
    <mergeCell ref="K2:O2"/>
    <mergeCell ref="A39:T39"/>
    <mergeCell ref="P2:T2"/>
    <mergeCell ref="A20:T20"/>
    <mergeCell ref="A21:E21"/>
    <mergeCell ref="F21:J21"/>
    <mergeCell ref="K21:O21"/>
    <mergeCell ref="P21:T21"/>
    <mergeCell ref="P40:T40"/>
    <mergeCell ref="A58:T58"/>
    <mergeCell ref="A59:E59"/>
    <mergeCell ref="F59:J59"/>
    <mergeCell ref="K59:O59"/>
    <mergeCell ref="P59:T59"/>
    <mergeCell ref="A40:E40"/>
    <mergeCell ref="F40:J40"/>
    <mergeCell ref="K40:O40"/>
  </mergeCells>
  <printOptions horizontalCentered="1"/>
  <pageMargins left="0" right="0" top="1.25" bottom="1.25" header="0" footer="0"/>
  <pageSetup scale="76" fitToHeight="7" orientation="landscape" horizontalDpi="4294967293" verticalDpi="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182"/>
  <sheetViews>
    <sheetView topLeftCell="A34" zoomScale="70" zoomScaleNormal="70" workbookViewId="0">
      <selection activeCell="C56" sqref="C56:F56"/>
    </sheetView>
  </sheetViews>
  <sheetFormatPr defaultRowHeight="14.4" x14ac:dyDescent="0.3"/>
  <cols>
    <col min="1" max="1" width="21.5546875" style="7" bestFit="1" customWidth="1"/>
    <col min="2" max="92" width="16.77734375" style="7" customWidth="1"/>
    <col min="93" max="16384" width="8.88671875" style="7"/>
  </cols>
  <sheetData>
    <row r="1" spans="1:6" ht="15" thickBot="1" x14ac:dyDescent="0.35"/>
    <row r="2" spans="1:6" ht="15" thickBot="1" x14ac:dyDescent="0.35">
      <c r="A2" s="62"/>
      <c r="B2" s="62"/>
      <c r="C2" s="298" t="s">
        <v>142</v>
      </c>
      <c r="D2" s="300"/>
      <c r="E2" s="300"/>
      <c r="F2" s="299"/>
    </row>
    <row r="3" spans="1:6" ht="72.599999999999994" thickBot="1" x14ac:dyDescent="0.35">
      <c r="A3" s="332" t="s">
        <v>145</v>
      </c>
      <c r="B3" s="45" t="s">
        <v>8</v>
      </c>
      <c r="C3" s="16" t="s">
        <v>16</v>
      </c>
      <c r="D3" s="16" t="s">
        <v>17</v>
      </c>
      <c r="E3" s="16" t="s">
        <v>18</v>
      </c>
      <c r="F3" s="19" t="s">
        <v>24</v>
      </c>
    </row>
    <row r="4" spans="1:6" x14ac:dyDescent="0.3">
      <c r="A4" s="335"/>
      <c r="B4" s="46" t="s">
        <v>0</v>
      </c>
      <c r="C4" s="5">
        <v>0.69899999999999995</v>
      </c>
      <c r="D4" s="5">
        <v>0.70699999999999996</v>
      </c>
      <c r="E4" s="5">
        <v>0.67200000000000004</v>
      </c>
      <c r="F4" s="6">
        <v>0.68799999999999994</v>
      </c>
    </row>
    <row r="5" spans="1:6" x14ac:dyDescent="0.3">
      <c r="A5" s="335"/>
      <c r="B5" s="47" t="s">
        <v>1</v>
      </c>
      <c r="C5" s="9">
        <v>0.69099999999999995</v>
      </c>
      <c r="D5" s="9">
        <v>0.69799999999999995</v>
      </c>
      <c r="E5" s="9">
        <v>0.66200000000000003</v>
      </c>
      <c r="F5" s="10">
        <v>0.67800000000000005</v>
      </c>
    </row>
    <row r="6" spans="1:6" x14ac:dyDescent="0.3">
      <c r="A6" s="335"/>
      <c r="B6" s="47" t="s">
        <v>2</v>
      </c>
      <c r="C6" s="9">
        <v>79.5</v>
      </c>
      <c r="D6" s="9">
        <v>78.8</v>
      </c>
      <c r="E6" s="9">
        <v>73.2</v>
      </c>
      <c r="F6" s="10">
        <v>66.400000000000006</v>
      </c>
    </row>
    <row r="7" spans="1:6" ht="15" thickBot="1" x14ac:dyDescent="0.35">
      <c r="A7" s="335"/>
      <c r="B7" s="48" t="s">
        <v>3</v>
      </c>
      <c r="C7" s="20" t="s">
        <v>146</v>
      </c>
      <c r="D7" s="20" t="s">
        <v>146</v>
      </c>
      <c r="E7" s="20" t="s">
        <v>146</v>
      </c>
      <c r="F7" s="21" t="s">
        <v>146</v>
      </c>
    </row>
    <row r="8" spans="1:6" x14ac:dyDescent="0.3">
      <c r="A8" s="335"/>
      <c r="B8" s="47" t="s">
        <v>408</v>
      </c>
      <c r="C8" s="8">
        <v>97.8</v>
      </c>
      <c r="D8" s="9">
        <v>96.6</v>
      </c>
      <c r="E8" s="9">
        <v>9.44</v>
      </c>
      <c r="F8" s="10">
        <v>9.1999999999999993</v>
      </c>
    </row>
    <row r="9" spans="1:6" x14ac:dyDescent="0.3">
      <c r="A9" s="335"/>
      <c r="B9" s="47" t="s">
        <v>409</v>
      </c>
      <c r="C9" s="8">
        <v>69.5</v>
      </c>
      <c r="D9" s="9">
        <v>68.099999999999994</v>
      </c>
      <c r="E9" s="9">
        <v>6.62</v>
      </c>
      <c r="F9" s="10">
        <v>6.42</v>
      </c>
    </row>
    <row r="10" spans="1:6" x14ac:dyDescent="0.3">
      <c r="A10" s="335"/>
      <c r="B10" s="47" t="s">
        <v>410</v>
      </c>
      <c r="C10" s="8">
        <v>13.7</v>
      </c>
      <c r="D10" s="9">
        <v>13.6</v>
      </c>
      <c r="E10" s="9">
        <v>8.4600000000000009</v>
      </c>
      <c r="F10" s="10">
        <v>8.24</v>
      </c>
    </row>
    <row r="11" spans="1:6" x14ac:dyDescent="0.3">
      <c r="A11" s="335"/>
      <c r="B11" s="47" t="s">
        <v>148</v>
      </c>
      <c r="C11" s="8">
        <v>103</v>
      </c>
      <c r="D11" s="9">
        <v>102</v>
      </c>
      <c r="E11" s="9">
        <v>9.92</v>
      </c>
      <c r="F11" s="10">
        <v>9.67</v>
      </c>
    </row>
    <row r="12" spans="1:6" x14ac:dyDescent="0.3">
      <c r="A12" s="335"/>
      <c r="B12" s="47" t="s">
        <v>149</v>
      </c>
      <c r="C12" s="8">
        <v>72.5</v>
      </c>
      <c r="D12" s="9">
        <v>71.099999999999994</v>
      </c>
      <c r="E12" s="9">
        <v>6.91</v>
      </c>
      <c r="F12" s="10">
        <v>6.7</v>
      </c>
    </row>
    <row r="13" spans="1:6" x14ac:dyDescent="0.3">
      <c r="A13" s="335"/>
      <c r="B13" s="47" t="s">
        <v>150</v>
      </c>
      <c r="C13" s="8">
        <v>14.4</v>
      </c>
      <c r="D13" s="9">
        <v>14.1</v>
      </c>
      <c r="E13" s="9">
        <v>8.85</v>
      </c>
      <c r="F13" s="10">
        <v>8.6</v>
      </c>
    </row>
    <row r="14" spans="1:6" x14ac:dyDescent="0.3">
      <c r="A14" s="335"/>
      <c r="B14" s="47" t="s">
        <v>151</v>
      </c>
      <c r="C14" s="8">
        <v>0.66600000000000004</v>
      </c>
      <c r="D14" s="9">
        <v>0.67500000000000004</v>
      </c>
      <c r="E14" s="9">
        <v>0.63800000000000001</v>
      </c>
      <c r="F14" s="10">
        <v>0.65600000000000003</v>
      </c>
    </row>
    <row r="15" spans="1:6" x14ac:dyDescent="0.3">
      <c r="A15" s="335"/>
      <c r="B15" s="47" t="s">
        <v>152</v>
      </c>
      <c r="C15" s="8">
        <f>C8-C11</f>
        <v>-5.2000000000000028</v>
      </c>
      <c r="D15" s="9">
        <f t="shared" ref="D15:F17" si="0">D8-D11</f>
        <v>-5.4000000000000057</v>
      </c>
      <c r="E15" s="9">
        <f t="shared" si="0"/>
        <v>-0.48000000000000043</v>
      </c>
      <c r="F15" s="10">
        <f t="shared" si="0"/>
        <v>-0.47000000000000064</v>
      </c>
    </row>
    <row r="16" spans="1:6" x14ac:dyDescent="0.3">
      <c r="A16" s="335"/>
      <c r="B16" s="47" t="s">
        <v>153</v>
      </c>
      <c r="C16" s="8">
        <f>C9-C12</f>
        <v>-3</v>
      </c>
      <c r="D16" s="9">
        <f t="shared" si="0"/>
        <v>-3</v>
      </c>
      <c r="E16" s="9">
        <f t="shared" si="0"/>
        <v>-0.29000000000000004</v>
      </c>
      <c r="F16" s="10">
        <f t="shared" si="0"/>
        <v>-0.28000000000000025</v>
      </c>
    </row>
    <row r="17" spans="1:19" x14ac:dyDescent="0.3">
      <c r="A17" s="335"/>
      <c r="B17" s="47" t="s">
        <v>154</v>
      </c>
      <c r="C17" s="8">
        <f>C10-C13</f>
        <v>-0.70000000000000107</v>
      </c>
      <c r="D17" s="9">
        <f t="shared" si="0"/>
        <v>-0.5</v>
      </c>
      <c r="E17" s="9">
        <f t="shared" si="0"/>
        <v>-0.38999999999999879</v>
      </c>
      <c r="F17" s="10">
        <f t="shared" si="0"/>
        <v>-0.35999999999999943</v>
      </c>
    </row>
    <row r="18" spans="1:19" ht="15" thickBot="1" x14ac:dyDescent="0.35">
      <c r="A18" s="336"/>
      <c r="B18" s="48" t="s">
        <v>155</v>
      </c>
      <c r="C18" s="13">
        <f>C4-C14</f>
        <v>3.2999999999999918E-2</v>
      </c>
      <c r="D18" s="14">
        <f t="shared" ref="D18:F18" si="1">D4-D14</f>
        <v>3.1999999999999917E-2</v>
      </c>
      <c r="E18" s="14">
        <f t="shared" si="1"/>
        <v>3.400000000000003E-2</v>
      </c>
      <c r="F18" s="15">
        <f t="shared" si="1"/>
        <v>3.1999999999999917E-2</v>
      </c>
    </row>
    <row r="19" spans="1:19" ht="15" thickBot="1" x14ac:dyDescent="0.35">
      <c r="A19" s="62"/>
      <c r="B19" s="62"/>
      <c r="C19" s="62"/>
      <c r="D19" s="62"/>
      <c r="E19" s="62"/>
      <c r="F19" s="62"/>
    </row>
    <row r="20" spans="1:19" ht="72.599999999999994" thickBot="1" x14ac:dyDescent="0.35">
      <c r="A20" s="332" t="s">
        <v>144</v>
      </c>
      <c r="B20" s="45" t="s">
        <v>8</v>
      </c>
      <c r="C20" s="22" t="s">
        <v>16</v>
      </c>
      <c r="D20" s="16" t="s">
        <v>17</v>
      </c>
      <c r="E20" s="16" t="s">
        <v>18</v>
      </c>
      <c r="F20" s="19" t="s">
        <v>24</v>
      </c>
    </row>
    <row r="21" spans="1:19" x14ac:dyDescent="0.3">
      <c r="A21" s="335"/>
      <c r="B21" s="46" t="s">
        <v>0</v>
      </c>
      <c r="C21" s="4">
        <v>0.70199999999999996</v>
      </c>
      <c r="D21" s="5">
        <v>0.70599999999999996</v>
      </c>
      <c r="E21" s="5">
        <v>0.67</v>
      </c>
      <c r="F21" s="6">
        <v>0.68600000000000005</v>
      </c>
    </row>
    <row r="22" spans="1:19" x14ac:dyDescent="0.3">
      <c r="A22" s="335"/>
      <c r="B22" s="47" t="s">
        <v>1</v>
      </c>
      <c r="C22" s="8">
        <v>0.69</v>
      </c>
      <c r="D22" s="9">
        <v>0.69399999999999995</v>
      </c>
      <c r="E22" s="9">
        <v>0.65700000000000003</v>
      </c>
      <c r="F22" s="10">
        <v>0.67200000000000004</v>
      </c>
    </row>
    <row r="23" spans="1:19" x14ac:dyDescent="0.3">
      <c r="A23" s="335"/>
      <c r="B23" s="47" t="s">
        <v>2</v>
      </c>
      <c r="C23" s="8">
        <v>59.8</v>
      </c>
      <c r="D23" s="9">
        <v>58.5</v>
      </c>
      <c r="E23" s="9">
        <v>53.9</v>
      </c>
      <c r="F23" s="10">
        <v>48.7</v>
      </c>
    </row>
    <row r="24" spans="1:19" x14ac:dyDescent="0.3">
      <c r="A24" s="335"/>
      <c r="B24" s="47" t="s">
        <v>3</v>
      </c>
      <c r="C24" s="50" t="s">
        <v>147</v>
      </c>
      <c r="D24" s="11" t="s">
        <v>147</v>
      </c>
      <c r="E24" s="11" t="s">
        <v>147</v>
      </c>
      <c r="F24" s="12" t="s">
        <v>147</v>
      </c>
    </row>
    <row r="25" spans="1:19" x14ac:dyDescent="0.3">
      <c r="A25" s="335"/>
      <c r="B25" s="49" t="s">
        <v>23</v>
      </c>
      <c r="C25" s="69">
        <v>2</v>
      </c>
      <c r="D25" s="70">
        <v>4</v>
      </c>
      <c r="E25" s="70">
        <v>3</v>
      </c>
      <c r="F25" s="71">
        <v>3</v>
      </c>
    </row>
    <row r="26" spans="1:19" x14ac:dyDescent="0.3">
      <c r="A26" s="335"/>
      <c r="B26" s="47" t="s">
        <v>9</v>
      </c>
      <c r="C26" s="8">
        <v>97.5</v>
      </c>
      <c r="D26" s="9">
        <v>96.7</v>
      </c>
      <c r="E26" s="9">
        <v>9.4600000000000009</v>
      </c>
      <c r="F26" s="10">
        <v>9.2200000000000006</v>
      </c>
    </row>
    <row r="27" spans="1:19" x14ac:dyDescent="0.3">
      <c r="A27" s="335"/>
      <c r="B27" s="47" t="s">
        <v>10</v>
      </c>
      <c r="C27" s="8">
        <v>69.2</v>
      </c>
      <c r="D27" s="9">
        <v>67.7</v>
      </c>
      <c r="E27" s="9">
        <v>6.62</v>
      </c>
      <c r="F27" s="10">
        <v>6.38</v>
      </c>
    </row>
    <row r="28" spans="1:19" x14ac:dyDescent="0.3">
      <c r="A28" s="335"/>
      <c r="B28" s="47" t="s">
        <v>11</v>
      </c>
      <c r="C28" s="8">
        <v>13.7</v>
      </c>
      <c r="D28" s="9">
        <v>13.5</v>
      </c>
      <c r="E28" s="9">
        <v>8.4499999999999993</v>
      </c>
      <c r="F28" s="10">
        <v>8.19</v>
      </c>
    </row>
    <row r="29" spans="1:19" x14ac:dyDescent="0.3">
      <c r="A29" s="335"/>
      <c r="B29" s="47" t="s">
        <v>12</v>
      </c>
      <c r="C29" s="8">
        <v>101</v>
      </c>
      <c r="D29" s="9">
        <v>98.9</v>
      </c>
      <c r="E29" s="9">
        <v>9.6</v>
      </c>
      <c r="F29" s="10">
        <v>9.41</v>
      </c>
    </row>
    <row r="30" spans="1:19" x14ac:dyDescent="0.3">
      <c r="A30" s="335"/>
      <c r="B30" s="47" t="s">
        <v>13</v>
      </c>
      <c r="C30" s="8">
        <v>71.8</v>
      </c>
      <c r="D30" s="9">
        <v>71.2</v>
      </c>
      <c r="E30" s="9">
        <v>6.84</v>
      </c>
      <c r="F30" s="10">
        <v>6.82</v>
      </c>
    </row>
    <row r="31" spans="1:19" x14ac:dyDescent="0.3">
      <c r="A31" s="335"/>
      <c r="B31" s="47" t="s">
        <v>14</v>
      </c>
      <c r="C31" s="8">
        <v>14.5</v>
      </c>
      <c r="D31" s="9">
        <v>14.4</v>
      </c>
      <c r="E31" s="9">
        <v>8.91</v>
      </c>
      <c r="F31" s="10">
        <v>8.92</v>
      </c>
      <c r="R31" s="62"/>
      <c r="S31" s="62"/>
    </row>
    <row r="32" spans="1:19" x14ac:dyDescent="0.3">
      <c r="A32" s="335"/>
      <c r="B32" s="47" t="s">
        <v>15</v>
      </c>
      <c r="C32" s="8">
        <v>0.68100000000000005</v>
      </c>
      <c r="D32" s="9">
        <v>0.69299999999999995</v>
      </c>
      <c r="E32" s="9">
        <v>0.66400000000000003</v>
      </c>
      <c r="F32" s="10">
        <v>0.67800000000000005</v>
      </c>
      <c r="R32" s="62"/>
      <c r="S32" s="62"/>
    </row>
    <row r="33" spans="1:19" x14ac:dyDescent="0.3">
      <c r="A33" s="335"/>
      <c r="B33" s="47" t="s">
        <v>4</v>
      </c>
      <c r="C33" s="8">
        <f>C26-C29</f>
        <v>-3.5</v>
      </c>
      <c r="D33" s="9">
        <f t="shared" ref="D33:F35" si="2">D26-D29</f>
        <v>-2.2000000000000028</v>
      </c>
      <c r="E33" s="9">
        <f t="shared" si="2"/>
        <v>-0.13999999999999879</v>
      </c>
      <c r="F33" s="10">
        <f t="shared" si="2"/>
        <v>-0.1899999999999995</v>
      </c>
      <c r="R33" s="62"/>
      <c r="S33" s="62"/>
    </row>
    <row r="34" spans="1:19" x14ac:dyDescent="0.3">
      <c r="A34" s="335"/>
      <c r="B34" s="47" t="s">
        <v>5</v>
      </c>
      <c r="C34" s="8">
        <f>C27-C30</f>
        <v>-2.5999999999999943</v>
      </c>
      <c r="D34" s="9">
        <f t="shared" si="2"/>
        <v>-3.5</v>
      </c>
      <c r="E34" s="9">
        <f t="shared" si="2"/>
        <v>-0.21999999999999975</v>
      </c>
      <c r="F34" s="10">
        <f t="shared" si="2"/>
        <v>-0.44000000000000039</v>
      </c>
      <c r="R34" s="62"/>
      <c r="S34" s="62"/>
    </row>
    <row r="35" spans="1:19" x14ac:dyDescent="0.3">
      <c r="A35" s="335"/>
      <c r="B35" s="47" t="s">
        <v>6</v>
      </c>
      <c r="C35" s="8">
        <f>C28-C31</f>
        <v>-0.80000000000000071</v>
      </c>
      <c r="D35" s="9">
        <f t="shared" si="2"/>
        <v>-0.90000000000000036</v>
      </c>
      <c r="E35" s="9">
        <f t="shared" si="2"/>
        <v>-0.46000000000000085</v>
      </c>
      <c r="F35" s="10">
        <f t="shared" si="2"/>
        <v>-0.73000000000000043</v>
      </c>
      <c r="R35" s="62"/>
      <c r="S35" s="62"/>
    </row>
    <row r="36" spans="1:19" ht="15" thickBot="1" x14ac:dyDescent="0.35">
      <c r="A36" s="336"/>
      <c r="B36" s="48" t="s">
        <v>7</v>
      </c>
      <c r="C36" s="13">
        <f>C21-C32</f>
        <v>2.0999999999999908E-2</v>
      </c>
      <c r="D36" s="14">
        <f t="shared" ref="D36:F36" si="3">D21-D32</f>
        <v>1.3000000000000012E-2</v>
      </c>
      <c r="E36" s="14">
        <f t="shared" si="3"/>
        <v>6.0000000000000053E-3</v>
      </c>
      <c r="F36" s="15">
        <f t="shared" si="3"/>
        <v>8.0000000000000071E-3</v>
      </c>
      <c r="R36" s="62"/>
      <c r="S36" s="62"/>
    </row>
    <row r="37" spans="1:19" ht="15" thickBot="1" x14ac:dyDescent="0.35">
      <c r="R37" s="62"/>
      <c r="S37" s="62"/>
    </row>
    <row r="38" spans="1:19" s="62" customFormat="1" ht="15" thickBot="1" x14ac:dyDescent="0.35">
      <c r="A38" s="304" t="s">
        <v>173</v>
      </c>
      <c r="B38" s="51" t="s">
        <v>165</v>
      </c>
      <c r="C38" s="232" t="s">
        <v>167</v>
      </c>
      <c r="D38" s="233" t="s">
        <v>166</v>
      </c>
      <c r="E38" s="234" t="s">
        <v>169</v>
      </c>
      <c r="F38" s="233" t="s">
        <v>168</v>
      </c>
      <c r="G38" s="64" t="s">
        <v>170</v>
      </c>
      <c r="H38" s="65" t="s">
        <v>171</v>
      </c>
    </row>
    <row r="39" spans="1:19" s="62" customFormat="1" x14ac:dyDescent="0.3">
      <c r="A39" s="305"/>
      <c r="B39" s="84">
        <v>765</v>
      </c>
      <c r="C39" s="79">
        <v>569</v>
      </c>
      <c r="D39" s="79">
        <v>961</v>
      </c>
      <c r="E39" s="79">
        <v>744</v>
      </c>
      <c r="F39" s="79">
        <v>785</v>
      </c>
      <c r="G39" s="79">
        <v>728</v>
      </c>
      <c r="H39" s="80">
        <f t="shared" ref="H39:H42" si="4">G39-B39</f>
        <v>-37</v>
      </c>
    </row>
    <row r="40" spans="1:19" s="62" customFormat="1" x14ac:dyDescent="0.3">
      <c r="A40" s="305"/>
      <c r="B40" s="85">
        <v>664</v>
      </c>
      <c r="C40" s="75">
        <v>468</v>
      </c>
      <c r="D40" s="75">
        <v>860</v>
      </c>
      <c r="E40" s="75">
        <v>643</v>
      </c>
      <c r="F40" s="75">
        <v>686</v>
      </c>
      <c r="G40" s="75">
        <v>545</v>
      </c>
      <c r="H40" s="76">
        <f t="shared" si="4"/>
        <v>-119</v>
      </c>
    </row>
    <row r="41" spans="1:19" s="62" customFormat="1" x14ac:dyDescent="0.3">
      <c r="A41" s="305"/>
      <c r="B41" s="85">
        <v>767</v>
      </c>
      <c r="C41" s="75">
        <v>567</v>
      </c>
      <c r="D41" s="75">
        <v>966</v>
      </c>
      <c r="E41" s="75">
        <v>722</v>
      </c>
      <c r="F41" s="75">
        <v>811</v>
      </c>
      <c r="G41" s="75">
        <v>925</v>
      </c>
      <c r="H41" s="76">
        <f t="shared" si="4"/>
        <v>158</v>
      </c>
    </row>
    <row r="42" spans="1:19" s="62" customFormat="1" ht="15" thickBot="1" x14ac:dyDescent="0.35">
      <c r="A42" s="306"/>
      <c r="B42" s="86">
        <v>712</v>
      </c>
      <c r="C42" s="77">
        <v>514</v>
      </c>
      <c r="D42" s="77">
        <v>910</v>
      </c>
      <c r="E42" s="77">
        <v>677</v>
      </c>
      <c r="F42" s="77">
        <v>747</v>
      </c>
      <c r="G42" s="77">
        <v>1033</v>
      </c>
      <c r="H42" s="78">
        <f t="shared" si="4"/>
        <v>321</v>
      </c>
    </row>
    <row r="43" spans="1:19" s="62" customFormat="1" ht="15" thickBot="1" x14ac:dyDescent="0.35"/>
    <row r="44" spans="1:19" s="62" customFormat="1" ht="15" thickBot="1" x14ac:dyDescent="0.35">
      <c r="A44" s="304" t="s">
        <v>174</v>
      </c>
      <c r="B44" s="51" t="s">
        <v>165</v>
      </c>
      <c r="C44" s="232" t="s">
        <v>167</v>
      </c>
      <c r="D44" s="233" t="s">
        <v>166</v>
      </c>
      <c r="E44" s="234" t="s">
        <v>169</v>
      </c>
      <c r="F44" s="233" t="s">
        <v>168</v>
      </c>
      <c r="G44" s="64" t="s">
        <v>170</v>
      </c>
      <c r="H44" s="65" t="s">
        <v>171</v>
      </c>
    </row>
    <row r="45" spans="1:19" s="62" customFormat="1" x14ac:dyDescent="0.3">
      <c r="A45" s="305"/>
      <c r="B45" s="84">
        <v>771</v>
      </c>
      <c r="C45" s="79">
        <v>578</v>
      </c>
      <c r="D45" s="79">
        <v>964</v>
      </c>
      <c r="E45" s="79">
        <v>757</v>
      </c>
      <c r="F45" s="79">
        <v>785</v>
      </c>
      <c r="G45" s="79">
        <v>728</v>
      </c>
      <c r="H45" s="80">
        <f>G45-B45</f>
        <v>-43</v>
      </c>
    </row>
    <row r="46" spans="1:19" s="62" customFormat="1" x14ac:dyDescent="0.3">
      <c r="A46" s="305"/>
      <c r="B46" s="85">
        <v>625</v>
      </c>
      <c r="C46" s="75">
        <v>432</v>
      </c>
      <c r="D46" s="75">
        <v>818</v>
      </c>
      <c r="E46" s="75">
        <v>613</v>
      </c>
      <c r="F46" s="75">
        <v>637</v>
      </c>
      <c r="G46" s="75">
        <v>545</v>
      </c>
      <c r="H46" s="76">
        <f>G46-B46</f>
        <v>-80</v>
      </c>
    </row>
    <row r="47" spans="1:19" s="62" customFormat="1" x14ac:dyDescent="0.3">
      <c r="A47" s="305"/>
      <c r="B47" s="85">
        <v>739</v>
      </c>
      <c r="C47" s="75">
        <v>542</v>
      </c>
      <c r="D47" s="75">
        <v>935</v>
      </c>
      <c r="E47" s="75">
        <v>700</v>
      </c>
      <c r="F47" s="75">
        <v>777</v>
      </c>
      <c r="G47" s="75">
        <v>925</v>
      </c>
      <c r="H47" s="76">
        <f>G47-B47</f>
        <v>186</v>
      </c>
    </row>
    <row r="48" spans="1:19" s="62" customFormat="1" ht="15" thickBot="1" x14ac:dyDescent="0.35">
      <c r="A48" s="306"/>
      <c r="B48" s="86">
        <v>696</v>
      </c>
      <c r="C48" s="77">
        <v>501</v>
      </c>
      <c r="D48" s="77">
        <v>891</v>
      </c>
      <c r="E48" s="77">
        <v>666</v>
      </c>
      <c r="F48" s="77">
        <v>726</v>
      </c>
      <c r="G48" s="77">
        <v>1033</v>
      </c>
      <c r="H48" s="78">
        <f>G48-B48</f>
        <v>337</v>
      </c>
    </row>
    <row r="49" spans="1:19" s="62" customFormat="1" ht="15" thickBot="1" x14ac:dyDescent="0.35"/>
    <row r="50" spans="1:19" s="62" customFormat="1" ht="15" thickBot="1" x14ac:dyDescent="0.35">
      <c r="A50" s="304" t="s">
        <v>175</v>
      </c>
      <c r="B50" s="51" t="s">
        <v>165</v>
      </c>
      <c r="C50" s="232" t="s">
        <v>167</v>
      </c>
      <c r="D50" s="233" t="s">
        <v>166</v>
      </c>
      <c r="E50" s="234" t="s">
        <v>169</v>
      </c>
      <c r="F50" s="233" t="s">
        <v>168</v>
      </c>
      <c r="G50" s="64" t="s">
        <v>170</v>
      </c>
      <c r="H50" s="65" t="s">
        <v>171</v>
      </c>
    </row>
    <row r="51" spans="1:19" s="62" customFormat="1" x14ac:dyDescent="0.3">
      <c r="A51" s="305"/>
      <c r="B51" s="84">
        <v>762</v>
      </c>
      <c r="C51" s="79">
        <v>553</v>
      </c>
      <c r="D51" s="79">
        <v>994</v>
      </c>
      <c r="E51" s="79">
        <v>738</v>
      </c>
      <c r="F51" s="79">
        <v>786</v>
      </c>
      <c r="G51" s="79">
        <v>728</v>
      </c>
      <c r="H51" s="80">
        <f>G51-B51</f>
        <v>-34</v>
      </c>
    </row>
    <row r="52" spans="1:19" s="62" customFormat="1" x14ac:dyDescent="0.3">
      <c r="A52" s="305"/>
      <c r="B52" s="85">
        <v>662</v>
      </c>
      <c r="C52" s="75">
        <v>465</v>
      </c>
      <c r="D52" s="75">
        <v>884</v>
      </c>
      <c r="E52" s="75">
        <v>640</v>
      </c>
      <c r="F52" s="75">
        <v>685</v>
      </c>
      <c r="G52" s="75">
        <v>545</v>
      </c>
      <c r="H52" s="76">
        <f>G52-B52</f>
        <v>-117</v>
      </c>
    </row>
    <row r="53" spans="1:19" s="62" customFormat="1" x14ac:dyDescent="0.3">
      <c r="A53" s="305"/>
      <c r="B53" s="85">
        <v>746</v>
      </c>
      <c r="C53" s="75">
        <v>539</v>
      </c>
      <c r="D53" s="75">
        <v>978</v>
      </c>
      <c r="E53" s="75">
        <v>723</v>
      </c>
      <c r="F53" s="75">
        <v>771</v>
      </c>
      <c r="G53" s="75">
        <v>925</v>
      </c>
      <c r="H53" s="76">
        <f>G53-B53</f>
        <v>179</v>
      </c>
    </row>
    <row r="54" spans="1:19" s="62" customFormat="1" ht="15" thickBot="1" x14ac:dyDescent="0.35">
      <c r="A54" s="306"/>
      <c r="B54" s="86">
        <v>689</v>
      </c>
      <c r="C54" s="77">
        <v>489</v>
      </c>
      <c r="D54" s="77">
        <v>915</v>
      </c>
      <c r="E54" s="77">
        <v>667</v>
      </c>
      <c r="F54" s="77">
        <v>713</v>
      </c>
      <c r="G54" s="77">
        <v>1033</v>
      </c>
      <c r="H54" s="78">
        <f>G54-B54</f>
        <v>344</v>
      </c>
    </row>
    <row r="55" spans="1:19" s="62" customFormat="1" ht="15" thickBot="1" x14ac:dyDescent="0.35"/>
    <row r="56" spans="1:19" s="62" customFormat="1" ht="15" thickBot="1" x14ac:dyDescent="0.35">
      <c r="A56" s="304" t="s">
        <v>172</v>
      </c>
      <c r="B56" s="51" t="s">
        <v>165</v>
      </c>
      <c r="C56" s="232" t="s">
        <v>167</v>
      </c>
      <c r="D56" s="233" t="s">
        <v>166</v>
      </c>
      <c r="E56" s="234" t="s">
        <v>169</v>
      </c>
      <c r="F56" s="233" t="s">
        <v>168</v>
      </c>
      <c r="G56" s="64" t="s">
        <v>170</v>
      </c>
      <c r="H56" s="65" t="s">
        <v>171</v>
      </c>
    </row>
    <row r="57" spans="1:19" s="62" customFormat="1" x14ac:dyDescent="0.3">
      <c r="A57" s="305"/>
      <c r="B57" s="84">
        <v>765</v>
      </c>
      <c r="C57" s="79">
        <v>560</v>
      </c>
      <c r="D57" s="79">
        <v>992</v>
      </c>
      <c r="E57" s="79">
        <v>741</v>
      </c>
      <c r="F57" s="79">
        <v>788</v>
      </c>
      <c r="G57" s="79">
        <v>728</v>
      </c>
      <c r="H57" s="80">
        <f>G57-B57</f>
        <v>-37</v>
      </c>
      <c r="I57"/>
    </row>
    <row r="58" spans="1:19" s="62" customFormat="1" x14ac:dyDescent="0.3">
      <c r="A58" s="305"/>
      <c r="B58" s="85">
        <v>654</v>
      </c>
      <c r="C58" s="75">
        <v>462</v>
      </c>
      <c r="D58" s="75">
        <v>870</v>
      </c>
      <c r="E58" s="75">
        <v>633</v>
      </c>
      <c r="F58" s="75">
        <v>677</v>
      </c>
      <c r="G58" s="75">
        <v>545</v>
      </c>
      <c r="H58" s="76">
        <f t="shared" ref="H58:H60" si="5">G58-B58</f>
        <v>-109</v>
      </c>
    </row>
    <row r="59" spans="1:19" s="62" customFormat="1" x14ac:dyDescent="0.3">
      <c r="A59" s="305"/>
      <c r="B59" s="85">
        <v>732</v>
      </c>
      <c r="C59" s="75">
        <v>531</v>
      </c>
      <c r="D59" s="75">
        <v>956</v>
      </c>
      <c r="E59" s="75">
        <v>710</v>
      </c>
      <c r="F59" s="75">
        <v>756</v>
      </c>
      <c r="G59" s="75">
        <v>925</v>
      </c>
      <c r="H59" s="76">
        <f t="shared" si="5"/>
        <v>193</v>
      </c>
    </row>
    <row r="60" spans="1:19" s="62" customFormat="1" ht="15" thickBot="1" x14ac:dyDescent="0.35">
      <c r="A60" s="306"/>
      <c r="B60" s="86">
        <v>677</v>
      </c>
      <c r="C60" s="77">
        <v>482</v>
      </c>
      <c r="D60" s="77">
        <v>896</v>
      </c>
      <c r="E60" s="77">
        <v>656</v>
      </c>
      <c r="F60" s="77">
        <v>700</v>
      </c>
      <c r="G60" s="77">
        <v>1033</v>
      </c>
      <c r="H60" s="78">
        <f t="shared" si="5"/>
        <v>356</v>
      </c>
    </row>
    <row r="61" spans="1:19" s="62" customFormat="1" ht="15" thickBot="1" x14ac:dyDescent="0.35">
      <c r="A61" s="73"/>
      <c r="B61" s="74"/>
      <c r="C61" s="74"/>
      <c r="D61" s="74"/>
      <c r="E61" s="74"/>
      <c r="F61" s="74"/>
      <c r="G61" s="74"/>
      <c r="H61" s="74"/>
    </row>
    <row r="62" spans="1:19" ht="14.4" customHeight="1" thickBot="1" x14ac:dyDescent="0.35">
      <c r="A62" s="304" t="s">
        <v>158</v>
      </c>
      <c r="B62" s="338" t="s">
        <v>156</v>
      </c>
      <c r="C62" s="339"/>
      <c r="D62" s="339"/>
      <c r="E62" s="339"/>
      <c r="F62" s="339"/>
      <c r="G62" s="339"/>
      <c r="H62" s="339"/>
      <c r="I62" s="339"/>
      <c r="J62" s="340"/>
      <c r="R62" s="62"/>
      <c r="S62" s="62"/>
    </row>
    <row r="63" spans="1:19" x14ac:dyDescent="0.3">
      <c r="A63" s="341"/>
      <c r="B63" s="43" t="s">
        <v>25</v>
      </c>
      <c r="C63" s="5" t="s">
        <v>27</v>
      </c>
      <c r="D63" s="5" t="s">
        <v>28</v>
      </c>
      <c r="E63" s="5" t="s">
        <v>30</v>
      </c>
      <c r="F63" s="5" t="s">
        <v>31</v>
      </c>
      <c r="G63" s="5" t="s">
        <v>32</v>
      </c>
      <c r="H63" s="5" t="s">
        <v>39</v>
      </c>
      <c r="I63" s="5" t="s">
        <v>43</v>
      </c>
      <c r="J63" s="6" t="s">
        <v>47</v>
      </c>
      <c r="R63" s="62"/>
      <c r="S63" s="62"/>
    </row>
    <row r="64" spans="1:19" x14ac:dyDescent="0.3">
      <c r="A64" s="341"/>
      <c r="B64" s="44">
        <v>0.35780000000000001</v>
      </c>
      <c r="C64" s="9">
        <v>-0.12759999999999999</v>
      </c>
      <c r="D64" s="9">
        <v>-0.20660000000000001</v>
      </c>
      <c r="E64" s="9">
        <v>-0.1055</v>
      </c>
      <c r="F64" s="9">
        <v>-0.13789999999999999</v>
      </c>
      <c r="G64" s="9">
        <v>0.44490000000000002</v>
      </c>
      <c r="H64" s="9">
        <v>6.25E-2</v>
      </c>
      <c r="I64" s="9">
        <v>-6.3299999999999995E-2</v>
      </c>
      <c r="J64" s="10">
        <v>-6.8599999999999994E-2</v>
      </c>
      <c r="R64" s="62"/>
      <c r="S64" s="62"/>
    </row>
    <row r="65" spans="1:19" x14ac:dyDescent="0.3">
      <c r="A65" s="341"/>
      <c r="B65" s="44" t="s">
        <v>52</v>
      </c>
      <c r="C65" s="9" t="s">
        <v>53</v>
      </c>
      <c r="D65" s="9" t="s">
        <v>68</v>
      </c>
      <c r="E65" s="9" t="s">
        <v>72</v>
      </c>
      <c r="F65" s="9" t="s">
        <v>74</v>
      </c>
      <c r="G65" s="9" t="s">
        <v>75</v>
      </c>
      <c r="H65" s="9" t="s">
        <v>76</v>
      </c>
      <c r="I65" s="9" t="s">
        <v>78</v>
      </c>
      <c r="J65" s="10" t="s">
        <v>79</v>
      </c>
      <c r="R65" s="62"/>
      <c r="S65" s="62"/>
    </row>
    <row r="66" spans="1:19" x14ac:dyDescent="0.3">
      <c r="A66" s="341"/>
      <c r="B66" s="44">
        <v>-4.2200000000000001E-2</v>
      </c>
      <c r="C66" s="9">
        <v>-4.8399999999999999E-2</v>
      </c>
      <c r="D66" s="9">
        <v>-9.4200000000000006E-2</v>
      </c>
      <c r="E66" s="9">
        <v>8.1299999999999997E-2</v>
      </c>
      <c r="F66" s="9">
        <v>-5.0799999999999998E-2</v>
      </c>
      <c r="G66" s="9">
        <v>-6.93E-2</v>
      </c>
      <c r="H66" s="9">
        <v>-9.4899999999999998E-2</v>
      </c>
      <c r="I66" s="9">
        <v>-5.2699999999999997E-2</v>
      </c>
      <c r="J66" s="10">
        <v>-4.2799999999999998E-2</v>
      </c>
      <c r="R66" s="62"/>
      <c r="S66" s="62"/>
    </row>
    <row r="67" spans="1:19" x14ac:dyDescent="0.3">
      <c r="A67" s="341"/>
      <c r="B67" s="44" t="s">
        <v>81</v>
      </c>
      <c r="C67" s="9" t="s">
        <v>85</v>
      </c>
      <c r="D67" s="9" t="s">
        <v>94</v>
      </c>
      <c r="E67" s="9" t="s">
        <v>100</v>
      </c>
      <c r="F67" s="9" t="s">
        <v>112</v>
      </c>
      <c r="G67" s="9"/>
      <c r="H67" s="9"/>
      <c r="I67" s="9"/>
      <c r="J67" s="10"/>
      <c r="R67" s="62"/>
      <c r="S67" s="62"/>
    </row>
    <row r="68" spans="1:19" ht="15" thickBot="1" x14ac:dyDescent="0.35">
      <c r="A68" s="341"/>
      <c r="B68" s="82">
        <v>-9.3200000000000005E-2</v>
      </c>
      <c r="C68" s="59">
        <v>-5.0799999999999998E-2</v>
      </c>
      <c r="D68" s="59">
        <v>-4.4999999999999998E-2</v>
      </c>
      <c r="E68" s="59">
        <v>-6.08E-2</v>
      </c>
      <c r="F68" s="59">
        <v>-7.7600000000000002E-2</v>
      </c>
      <c r="G68" s="59"/>
      <c r="H68" s="59"/>
      <c r="I68" s="59"/>
      <c r="J68" s="60"/>
      <c r="R68" s="62"/>
      <c r="S68" s="62"/>
    </row>
    <row r="69" spans="1:19" ht="15" thickBot="1" x14ac:dyDescent="0.35">
      <c r="A69" s="341"/>
      <c r="B69" s="338" t="s">
        <v>116</v>
      </c>
      <c r="C69" s="339"/>
      <c r="D69" s="339"/>
      <c r="E69" s="339"/>
      <c r="F69" s="339"/>
      <c r="G69" s="339"/>
      <c r="H69" s="339"/>
      <c r="I69" s="339"/>
      <c r="J69" s="340"/>
      <c r="R69" s="62"/>
      <c r="S69" s="62"/>
    </row>
    <row r="70" spans="1:19" x14ac:dyDescent="0.3">
      <c r="A70" s="341"/>
      <c r="B70" s="43" t="s">
        <v>25</v>
      </c>
      <c r="C70" s="5" t="s">
        <v>27</v>
      </c>
      <c r="D70" s="5" t="s">
        <v>28</v>
      </c>
      <c r="E70" s="5" t="s">
        <v>30</v>
      </c>
      <c r="F70" s="5" t="s">
        <v>31</v>
      </c>
      <c r="G70" s="5" t="s">
        <v>32</v>
      </c>
      <c r="H70" s="5" t="s">
        <v>39</v>
      </c>
      <c r="I70" s="5" t="s">
        <v>43</v>
      </c>
      <c r="J70" s="6" t="s">
        <v>47</v>
      </c>
      <c r="R70" s="62"/>
      <c r="S70" s="62"/>
    </row>
    <row r="71" spans="1:19" x14ac:dyDescent="0.3">
      <c r="A71" s="341"/>
      <c r="B71" s="44">
        <v>6.17</v>
      </c>
      <c r="C71" s="9">
        <v>8.7899999999999991</v>
      </c>
      <c r="D71" s="9">
        <v>9.34</v>
      </c>
      <c r="E71" s="9">
        <v>2.11</v>
      </c>
      <c r="F71" s="9">
        <v>5.29</v>
      </c>
      <c r="G71" s="9">
        <v>6.31</v>
      </c>
      <c r="H71" s="9">
        <v>1.32</v>
      </c>
      <c r="I71" s="9">
        <v>1.05</v>
      </c>
      <c r="J71" s="10">
        <v>1.66</v>
      </c>
      <c r="R71" s="62"/>
      <c r="S71" s="62"/>
    </row>
    <row r="72" spans="1:19" x14ac:dyDescent="0.3">
      <c r="A72" s="341"/>
      <c r="B72" s="44" t="s">
        <v>52</v>
      </c>
      <c r="C72" s="9" t="s">
        <v>53</v>
      </c>
      <c r="D72" s="9" t="s">
        <v>68</v>
      </c>
      <c r="E72" s="9" t="s">
        <v>72</v>
      </c>
      <c r="F72" s="9" t="s">
        <v>74</v>
      </c>
      <c r="G72" s="9" t="s">
        <v>75</v>
      </c>
      <c r="H72" s="9" t="s">
        <v>76</v>
      </c>
      <c r="I72" s="9" t="s">
        <v>78</v>
      </c>
      <c r="J72" s="10" t="s">
        <v>79</v>
      </c>
      <c r="R72" s="62"/>
      <c r="S72" s="62"/>
    </row>
    <row r="73" spans="1:19" x14ac:dyDescent="0.3">
      <c r="A73" s="341"/>
      <c r="B73" s="44">
        <v>1.03</v>
      </c>
      <c r="C73" s="9">
        <v>1.02</v>
      </c>
      <c r="D73" s="9">
        <v>1.07</v>
      </c>
      <c r="E73" s="9">
        <v>1.07</v>
      </c>
      <c r="F73" s="9">
        <v>1.02</v>
      </c>
      <c r="G73" s="9">
        <v>1.04</v>
      </c>
      <c r="H73" s="9">
        <v>1.03</v>
      </c>
      <c r="I73" s="9">
        <v>1.1000000000000001</v>
      </c>
      <c r="J73" s="10">
        <v>1.04</v>
      </c>
      <c r="R73" s="62"/>
      <c r="S73" s="62"/>
    </row>
    <row r="74" spans="1:19" x14ac:dyDescent="0.3">
      <c r="A74" s="341"/>
      <c r="B74" s="44" t="s">
        <v>81</v>
      </c>
      <c r="C74" s="9" t="s">
        <v>85</v>
      </c>
      <c r="D74" s="9" t="s">
        <v>94</v>
      </c>
      <c r="E74" s="9" t="s">
        <v>100</v>
      </c>
      <c r="F74" s="9" t="s">
        <v>112</v>
      </c>
      <c r="G74" s="9"/>
      <c r="H74" s="9"/>
      <c r="I74" s="9"/>
      <c r="J74" s="10"/>
      <c r="R74" s="62"/>
      <c r="S74" s="62"/>
    </row>
    <row r="75" spans="1:19" ht="15" thickBot="1" x14ac:dyDescent="0.35">
      <c r="A75" s="342"/>
      <c r="B75" s="83">
        <v>1.18</v>
      </c>
      <c r="C75" s="14">
        <v>1.03</v>
      </c>
      <c r="D75" s="14">
        <v>1.01</v>
      </c>
      <c r="E75" s="14">
        <v>1.05</v>
      </c>
      <c r="F75" s="14">
        <v>1.06</v>
      </c>
      <c r="G75" s="14"/>
      <c r="H75" s="14"/>
      <c r="I75" s="14"/>
      <c r="J75" s="15"/>
      <c r="R75" s="62"/>
      <c r="S75" s="62"/>
    </row>
    <row r="76" spans="1:19" ht="15" thickBot="1" x14ac:dyDescent="0.35">
      <c r="R76" s="62"/>
      <c r="S76" s="62"/>
    </row>
    <row r="77" spans="1:19" ht="15" thickBot="1" x14ac:dyDescent="0.35">
      <c r="A77" s="304" t="s">
        <v>159</v>
      </c>
      <c r="B77" s="338" t="s">
        <v>156</v>
      </c>
      <c r="C77" s="339"/>
      <c r="D77" s="339"/>
      <c r="E77" s="339"/>
      <c r="F77" s="339"/>
      <c r="G77" s="339"/>
      <c r="H77" s="339"/>
      <c r="I77" s="340"/>
      <c r="R77" s="62"/>
      <c r="S77" s="62"/>
    </row>
    <row r="78" spans="1:19" x14ac:dyDescent="0.3">
      <c r="A78" s="341"/>
      <c r="B78" s="43" t="s">
        <v>25</v>
      </c>
      <c r="C78" s="5" t="s">
        <v>32</v>
      </c>
      <c r="D78" s="5" t="s">
        <v>30</v>
      </c>
      <c r="E78" s="5" t="s">
        <v>72</v>
      </c>
      <c r="F78" s="5" t="s">
        <v>76</v>
      </c>
      <c r="G78" s="5" t="s">
        <v>62</v>
      </c>
      <c r="H78" s="5" t="s">
        <v>68</v>
      </c>
      <c r="I78" s="6" t="s">
        <v>112</v>
      </c>
      <c r="K78" s="62"/>
      <c r="R78" s="62"/>
      <c r="S78" s="62"/>
    </row>
    <row r="79" spans="1:19" x14ac:dyDescent="0.3">
      <c r="A79" s="341"/>
      <c r="B79" s="44">
        <v>0.34920000000000001</v>
      </c>
      <c r="C79" s="9">
        <v>0.5343</v>
      </c>
      <c r="D79" s="9">
        <v>-0.14899999999999999</v>
      </c>
      <c r="E79" s="9">
        <v>9.0700000000000003E-2</v>
      </c>
      <c r="F79" s="9">
        <v>-9.1800000000000007E-2</v>
      </c>
      <c r="G79" s="9">
        <v>6.7000000000000004E-2</v>
      </c>
      <c r="H79" s="9">
        <v>-8.8700000000000001E-2</v>
      </c>
      <c r="I79" s="10">
        <v>-8.48E-2</v>
      </c>
      <c r="K79" s="62"/>
      <c r="R79" s="62"/>
      <c r="S79" s="62"/>
    </row>
    <row r="80" spans="1:19" x14ac:dyDescent="0.3">
      <c r="A80" s="341"/>
      <c r="B80" s="44" t="s">
        <v>81</v>
      </c>
      <c r="C80" s="9" t="s">
        <v>107</v>
      </c>
      <c r="D80" s="9" t="s">
        <v>63</v>
      </c>
      <c r="E80" s="9" t="s">
        <v>65</v>
      </c>
      <c r="F80" s="9" t="s">
        <v>47</v>
      </c>
      <c r="G80" s="9" t="s">
        <v>75</v>
      </c>
      <c r="H80" s="9" t="s">
        <v>43</v>
      </c>
      <c r="I80" s="10" t="s">
        <v>85</v>
      </c>
      <c r="K80" s="62"/>
      <c r="R80" s="62"/>
    </row>
    <row r="81" spans="1:18" x14ac:dyDescent="0.3">
      <c r="A81" s="341"/>
      <c r="B81" s="44">
        <v>-9.11E-2</v>
      </c>
      <c r="C81" s="9">
        <v>6.3E-2</v>
      </c>
      <c r="D81" s="9">
        <v>6.1100000000000002E-2</v>
      </c>
      <c r="E81" s="9">
        <v>5.8799999999999998E-2</v>
      </c>
      <c r="F81" s="9">
        <v>-8.1699999999999995E-2</v>
      </c>
      <c r="G81" s="9">
        <v>-6.1499999999999999E-2</v>
      </c>
      <c r="H81" s="9">
        <v>-5.5800000000000002E-2</v>
      </c>
      <c r="I81" s="10">
        <v>-5.0599999999999999E-2</v>
      </c>
      <c r="K81" s="62"/>
      <c r="R81" s="62"/>
    </row>
    <row r="82" spans="1:18" x14ac:dyDescent="0.3">
      <c r="A82" s="341"/>
      <c r="B82" s="44" t="s">
        <v>66</v>
      </c>
      <c r="C82" s="9" t="s">
        <v>52</v>
      </c>
      <c r="D82" s="9" t="s">
        <v>115</v>
      </c>
      <c r="E82" s="9" t="s">
        <v>79</v>
      </c>
      <c r="F82" s="9" t="s">
        <v>94</v>
      </c>
      <c r="G82" s="9" t="s">
        <v>74</v>
      </c>
      <c r="H82" s="9" t="s">
        <v>53</v>
      </c>
      <c r="I82" s="10" t="s">
        <v>100</v>
      </c>
      <c r="K82" s="62"/>
      <c r="R82" s="62"/>
    </row>
    <row r="83" spans="1:18" ht="15" thickBot="1" x14ac:dyDescent="0.35">
      <c r="A83" s="341"/>
      <c r="B83" s="82">
        <v>4.1500000000000002E-2</v>
      </c>
      <c r="C83" s="59">
        <v>-4.5600000000000002E-2</v>
      </c>
      <c r="D83" s="59">
        <v>-4.2799999999999998E-2</v>
      </c>
      <c r="E83" s="59">
        <v>-4.2700000000000002E-2</v>
      </c>
      <c r="F83" s="59">
        <v>-4.1099999999999998E-2</v>
      </c>
      <c r="G83" s="59">
        <v>-4.1599999999999998E-2</v>
      </c>
      <c r="H83" s="59">
        <v>-3.9800000000000002E-2</v>
      </c>
      <c r="I83" s="60">
        <v>-3.95E-2</v>
      </c>
      <c r="K83" s="62"/>
      <c r="R83" s="62"/>
    </row>
    <row r="84" spans="1:18" ht="15" thickBot="1" x14ac:dyDescent="0.35">
      <c r="A84" s="341"/>
      <c r="B84" s="338" t="s">
        <v>116</v>
      </c>
      <c r="C84" s="339"/>
      <c r="D84" s="339"/>
      <c r="E84" s="339"/>
      <c r="F84" s="339"/>
      <c r="G84" s="339"/>
      <c r="H84" s="339"/>
      <c r="I84" s="340"/>
      <c r="R84" s="62"/>
    </row>
    <row r="85" spans="1:18" x14ac:dyDescent="0.3">
      <c r="A85" s="341"/>
      <c r="B85" s="43" t="s">
        <v>25</v>
      </c>
      <c r="C85" s="5" t="s">
        <v>32</v>
      </c>
      <c r="D85" s="5" t="s">
        <v>30</v>
      </c>
      <c r="E85" s="5" t="s">
        <v>72</v>
      </c>
      <c r="F85" s="5" t="s">
        <v>76</v>
      </c>
      <c r="G85" s="5" t="s">
        <v>62</v>
      </c>
      <c r="H85" s="5" t="s">
        <v>68</v>
      </c>
      <c r="I85" s="6" t="s">
        <v>112</v>
      </c>
      <c r="K85" s="62"/>
      <c r="R85" s="62"/>
    </row>
    <row r="86" spans="1:18" x14ac:dyDescent="0.3">
      <c r="A86" s="341"/>
      <c r="B86" s="44">
        <v>5.8</v>
      </c>
      <c r="C86" s="9">
        <v>4.3899999999999997</v>
      </c>
      <c r="D86" s="9">
        <v>1.89</v>
      </c>
      <c r="E86" s="9">
        <v>1.04</v>
      </c>
      <c r="F86" s="9">
        <v>1.02</v>
      </c>
      <c r="G86" s="9">
        <v>1.03</v>
      </c>
      <c r="H86" s="9">
        <v>1.05</v>
      </c>
      <c r="I86" s="10">
        <v>1.06</v>
      </c>
      <c r="K86" s="62"/>
      <c r="R86" s="62"/>
    </row>
    <row r="87" spans="1:18" x14ac:dyDescent="0.3">
      <c r="A87" s="341"/>
      <c r="B87" s="44" t="s">
        <v>81</v>
      </c>
      <c r="C87" s="9" t="s">
        <v>107</v>
      </c>
      <c r="D87" s="9" t="s">
        <v>63</v>
      </c>
      <c r="E87" s="9" t="s">
        <v>65</v>
      </c>
      <c r="F87" s="9" t="s">
        <v>47</v>
      </c>
      <c r="G87" s="9" t="s">
        <v>75</v>
      </c>
      <c r="H87" s="9" t="s">
        <v>43</v>
      </c>
      <c r="I87" s="10" t="s">
        <v>85</v>
      </c>
      <c r="K87" s="62"/>
      <c r="R87" s="62"/>
    </row>
    <row r="88" spans="1:18" x14ac:dyDescent="0.3">
      <c r="A88" s="341"/>
      <c r="B88" s="44">
        <v>1.1599999999999999</v>
      </c>
      <c r="C88" s="9">
        <v>1.04</v>
      </c>
      <c r="D88" s="9">
        <v>1.02</v>
      </c>
      <c r="E88" s="9">
        <v>1.03</v>
      </c>
      <c r="F88" s="9">
        <v>1.62</v>
      </c>
      <c r="G88" s="9">
        <v>1.02</v>
      </c>
      <c r="H88" s="9">
        <v>1.05</v>
      </c>
      <c r="I88" s="10">
        <v>1.01</v>
      </c>
      <c r="K88" s="62"/>
      <c r="R88" s="62"/>
    </row>
    <row r="89" spans="1:18" x14ac:dyDescent="0.3">
      <c r="A89" s="341"/>
      <c r="B89" s="44" t="s">
        <v>66</v>
      </c>
      <c r="C89" s="9" t="s">
        <v>52</v>
      </c>
      <c r="D89" s="9" t="s">
        <v>115</v>
      </c>
      <c r="E89" s="9" t="s">
        <v>79</v>
      </c>
      <c r="F89" s="9" t="s">
        <v>94</v>
      </c>
      <c r="G89" s="9" t="s">
        <v>74</v>
      </c>
      <c r="H89" s="9" t="s">
        <v>53</v>
      </c>
      <c r="I89" s="10" t="s">
        <v>100</v>
      </c>
      <c r="K89" s="62"/>
      <c r="R89" s="62"/>
    </row>
    <row r="90" spans="1:18" ht="15" thickBot="1" x14ac:dyDescent="0.35">
      <c r="A90" s="342"/>
      <c r="B90" s="83">
        <v>1.02</v>
      </c>
      <c r="C90" s="14">
        <v>1.03</v>
      </c>
      <c r="D90" s="14">
        <v>1.03</v>
      </c>
      <c r="E90" s="14">
        <v>1.02</v>
      </c>
      <c r="F90" s="14">
        <v>1</v>
      </c>
      <c r="G90" s="14">
        <v>1.01</v>
      </c>
      <c r="H90" s="14">
        <v>1.01</v>
      </c>
      <c r="I90" s="15">
        <v>1.01</v>
      </c>
      <c r="K90" s="62"/>
      <c r="R90" s="62"/>
    </row>
    <row r="91" spans="1:18" ht="15" thickBot="1" x14ac:dyDescent="0.35">
      <c r="R91" s="62"/>
    </row>
    <row r="92" spans="1:18" ht="15" thickBot="1" x14ac:dyDescent="0.35">
      <c r="A92" s="304" t="s">
        <v>160</v>
      </c>
      <c r="B92" s="338" t="s">
        <v>156</v>
      </c>
      <c r="C92" s="339"/>
      <c r="D92" s="339"/>
      <c r="E92" s="339"/>
      <c r="F92" s="339"/>
      <c r="G92" s="339"/>
      <c r="H92" s="339"/>
      <c r="I92" s="339"/>
      <c r="J92" s="340"/>
      <c r="R92" s="62"/>
    </row>
    <row r="93" spans="1:18" x14ac:dyDescent="0.3">
      <c r="A93" s="341"/>
      <c r="B93" s="43" t="s">
        <v>25</v>
      </c>
      <c r="C93" s="5" t="s">
        <v>27</v>
      </c>
      <c r="D93" s="5" t="s">
        <v>28</v>
      </c>
      <c r="E93" s="5" t="s">
        <v>30</v>
      </c>
      <c r="F93" s="5" t="s">
        <v>31</v>
      </c>
      <c r="G93" s="5" t="s">
        <v>32</v>
      </c>
      <c r="H93" s="5" t="s">
        <v>39</v>
      </c>
      <c r="I93" s="5" t="s">
        <v>43</v>
      </c>
      <c r="J93" s="6" t="s">
        <v>47</v>
      </c>
      <c r="R93" s="62"/>
    </row>
    <row r="94" spans="1:18" x14ac:dyDescent="0.3">
      <c r="A94" s="341"/>
      <c r="B94" s="44">
        <v>0.32569999999999999</v>
      </c>
      <c r="C94" s="9">
        <v>-0.1736</v>
      </c>
      <c r="D94" s="9">
        <v>-0.2671</v>
      </c>
      <c r="E94" s="9">
        <v>-0.13719999999999999</v>
      </c>
      <c r="F94" s="9">
        <v>-0.16589999999999999</v>
      </c>
      <c r="G94" s="9">
        <v>0.45029999999999998</v>
      </c>
      <c r="H94" s="9">
        <v>8.4599999999999995E-2</v>
      </c>
      <c r="I94" s="9">
        <v>-6.0600000000000001E-2</v>
      </c>
      <c r="J94" s="10">
        <v>-7.8399999999999997E-2</v>
      </c>
      <c r="K94" s="62"/>
      <c r="R94" s="62"/>
    </row>
    <row r="95" spans="1:18" x14ac:dyDescent="0.3">
      <c r="A95" s="341"/>
      <c r="B95" s="44" t="s">
        <v>52</v>
      </c>
      <c r="C95" s="9" t="s">
        <v>53</v>
      </c>
      <c r="D95" s="9" t="s">
        <v>68</v>
      </c>
      <c r="E95" s="9" t="s">
        <v>74</v>
      </c>
      <c r="F95" s="9" t="s">
        <v>75</v>
      </c>
      <c r="G95" s="9" t="s">
        <v>76</v>
      </c>
      <c r="H95" s="9" t="s">
        <v>78</v>
      </c>
      <c r="I95" s="9" t="s">
        <v>79</v>
      </c>
      <c r="J95" s="10" t="s">
        <v>81</v>
      </c>
      <c r="K95" s="62"/>
      <c r="R95" s="62"/>
    </row>
    <row r="96" spans="1:18" x14ac:dyDescent="0.3">
      <c r="A96" s="341"/>
      <c r="B96" s="44">
        <v>-4.2200000000000001E-2</v>
      </c>
      <c r="C96" s="9">
        <v>-5.1999999999999998E-2</v>
      </c>
      <c r="D96" s="9">
        <v>-0.11360000000000001</v>
      </c>
      <c r="E96" s="9">
        <v>-5.3999999999999999E-2</v>
      </c>
      <c r="F96" s="9">
        <v>-8.3099999999999993E-2</v>
      </c>
      <c r="G96" s="9">
        <v>-0.11559999999999999</v>
      </c>
      <c r="H96" s="9">
        <v>-6.0499999999999998E-2</v>
      </c>
      <c r="I96" s="9">
        <v>-4.1500000000000002E-2</v>
      </c>
      <c r="J96" s="10">
        <v>-9.0499999999999997E-2</v>
      </c>
    </row>
    <row r="97" spans="1:18" x14ac:dyDescent="0.3">
      <c r="A97" s="341"/>
      <c r="B97" s="44" t="s">
        <v>85</v>
      </c>
      <c r="C97" s="9" t="s">
        <v>94</v>
      </c>
      <c r="D97" s="9" t="s">
        <v>100</v>
      </c>
      <c r="E97" s="9" t="s">
        <v>112</v>
      </c>
      <c r="F97" s="9"/>
      <c r="G97" s="9"/>
      <c r="H97" s="9"/>
      <c r="I97" s="9"/>
      <c r="J97" s="10"/>
    </row>
    <row r="98" spans="1:18" ht="15" thickBot="1" x14ac:dyDescent="0.35">
      <c r="A98" s="341"/>
      <c r="B98" s="82">
        <v>-5.2200000000000003E-2</v>
      </c>
      <c r="C98" s="59">
        <v>-5.6899999999999999E-2</v>
      </c>
      <c r="D98" s="59">
        <v>-6.2600000000000003E-2</v>
      </c>
      <c r="E98" s="59">
        <v>-7.8E-2</v>
      </c>
      <c r="F98" s="59"/>
      <c r="G98" s="59"/>
      <c r="H98" s="59"/>
      <c r="I98" s="59"/>
      <c r="J98" s="60"/>
    </row>
    <row r="99" spans="1:18" ht="15" thickBot="1" x14ac:dyDescent="0.35">
      <c r="A99" s="341"/>
      <c r="B99" s="338" t="s">
        <v>116</v>
      </c>
      <c r="C99" s="339"/>
      <c r="D99" s="339"/>
      <c r="E99" s="339"/>
      <c r="F99" s="339"/>
      <c r="G99" s="339"/>
      <c r="H99" s="339"/>
      <c r="I99" s="339"/>
      <c r="J99" s="340"/>
      <c r="R99" s="62"/>
    </row>
    <row r="100" spans="1:18" x14ac:dyDescent="0.3">
      <c r="A100" s="341"/>
      <c r="B100" s="43" t="s">
        <v>25</v>
      </c>
      <c r="C100" s="5" t="s">
        <v>27</v>
      </c>
      <c r="D100" s="5" t="s">
        <v>28</v>
      </c>
      <c r="E100" s="5" t="s">
        <v>30</v>
      </c>
      <c r="F100" s="5" t="s">
        <v>31</v>
      </c>
      <c r="G100" s="5" t="s">
        <v>32</v>
      </c>
      <c r="H100" s="5" t="s">
        <v>39</v>
      </c>
      <c r="I100" s="5" t="s">
        <v>43</v>
      </c>
      <c r="J100" s="6" t="s">
        <v>47</v>
      </c>
      <c r="R100" s="62"/>
    </row>
    <row r="101" spans="1:18" x14ac:dyDescent="0.3">
      <c r="A101" s="341"/>
      <c r="B101" s="44">
        <v>6.03</v>
      </c>
      <c r="C101" s="9">
        <v>8.7799999999999994</v>
      </c>
      <c r="D101" s="9">
        <v>9.34</v>
      </c>
      <c r="E101" s="9">
        <v>2.1</v>
      </c>
      <c r="F101" s="9">
        <v>5.28</v>
      </c>
      <c r="G101" s="9">
        <v>6.31</v>
      </c>
      <c r="H101" s="9">
        <v>1.29</v>
      </c>
      <c r="I101" s="9">
        <v>1.05</v>
      </c>
      <c r="J101" s="10">
        <v>1.64</v>
      </c>
      <c r="R101" s="62"/>
    </row>
    <row r="102" spans="1:18" x14ac:dyDescent="0.3">
      <c r="A102" s="341"/>
      <c r="B102" s="44" t="s">
        <v>52</v>
      </c>
      <c r="C102" s="9" t="s">
        <v>53</v>
      </c>
      <c r="D102" s="9" t="s">
        <v>68</v>
      </c>
      <c r="E102" s="9" t="s">
        <v>74</v>
      </c>
      <c r="F102" s="9" t="s">
        <v>75</v>
      </c>
      <c r="G102" s="9" t="s">
        <v>76</v>
      </c>
      <c r="H102" s="9" t="s">
        <v>78</v>
      </c>
      <c r="I102" s="9" t="s">
        <v>79</v>
      </c>
      <c r="J102" s="10" t="s">
        <v>81</v>
      </c>
      <c r="R102" s="62"/>
    </row>
    <row r="103" spans="1:18" x14ac:dyDescent="0.3">
      <c r="A103" s="341"/>
      <c r="B103" s="44">
        <v>1.03</v>
      </c>
      <c r="C103" s="9">
        <v>1.02</v>
      </c>
      <c r="D103" s="9">
        <v>1.07</v>
      </c>
      <c r="E103" s="9">
        <v>1.02</v>
      </c>
      <c r="F103" s="9">
        <v>1.04</v>
      </c>
      <c r="G103" s="9">
        <v>1.03</v>
      </c>
      <c r="H103" s="9">
        <v>1.1000000000000001</v>
      </c>
      <c r="I103" s="9">
        <v>1.04</v>
      </c>
      <c r="J103" s="10">
        <v>1.18</v>
      </c>
      <c r="R103" s="62"/>
    </row>
    <row r="104" spans="1:18" x14ac:dyDescent="0.3">
      <c r="A104" s="341"/>
      <c r="B104" s="44" t="s">
        <v>85</v>
      </c>
      <c r="C104" s="9" t="s">
        <v>94</v>
      </c>
      <c r="D104" s="9" t="s">
        <v>100</v>
      </c>
      <c r="E104" s="9" t="s">
        <v>112</v>
      </c>
      <c r="F104" s="9"/>
      <c r="G104" s="9"/>
      <c r="H104" s="9"/>
      <c r="I104" s="9"/>
      <c r="J104" s="10"/>
      <c r="R104" s="62"/>
    </row>
    <row r="105" spans="1:18" ht="15" thickBot="1" x14ac:dyDescent="0.35">
      <c r="A105" s="342"/>
      <c r="B105" s="83">
        <v>1.03</v>
      </c>
      <c r="C105" s="14">
        <v>1.01</v>
      </c>
      <c r="D105" s="14">
        <v>1.05</v>
      </c>
      <c r="E105" s="14">
        <v>1.06</v>
      </c>
      <c r="F105" s="14"/>
      <c r="G105" s="14"/>
      <c r="H105" s="14"/>
      <c r="I105" s="14"/>
      <c r="J105" s="15"/>
      <c r="R105" s="62"/>
    </row>
    <row r="106" spans="1:18" ht="15" thickBot="1" x14ac:dyDescent="0.35">
      <c r="R106" s="62"/>
    </row>
    <row r="107" spans="1:18" ht="14.4" customHeight="1" thickBot="1" x14ac:dyDescent="0.35">
      <c r="A107" s="304" t="s">
        <v>161</v>
      </c>
      <c r="B107" s="338" t="s">
        <v>156</v>
      </c>
      <c r="C107" s="339"/>
      <c r="D107" s="339"/>
      <c r="E107" s="339"/>
      <c r="F107" s="339"/>
      <c r="G107" s="339"/>
      <c r="H107" s="339"/>
      <c r="I107" s="340"/>
      <c r="R107" s="62"/>
    </row>
    <row r="108" spans="1:18" x14ac:dyDescent="0.3">
      <c r="A108" s="341"/>
      <c r="B108" s="43" t="s">
        <v>25</v>
      </c>
      <c r="C108" s="5" t="s">
        <v>32</v>
      </c>
      <c r="D108" s="5" t="s">
        <v>30</v>
      </c>
      <c r="E108" s="5" t="s">
        <v>76</v>
      </c>
      <c r="F108" s="5" t="s">
        <v>68</v>
      </c>
      <c r="G108" s="5" t="s">
        <v>72</v>
      </c>
      <c r="H108" s="5" t="s">
        <v>62</v>
      </c>
      <c r="I108" s="6" t="s">
        <v>112</v>
      </c>
      <c r="R108" s="62"/>
    </row>
    <row r="109" spans="1:18" x14ac:dyDescent="0.3">
      <c r="A109" s="341"/>
      <c r="B109" s="44">
        <v>0.29139999999999999</v>
      </c>
      <c r="C109" s="9">
        <v>0.4572</v>
      </c>
      <c r="D109" s="9">
        <v>-0.1595</v>
      </c>
      <c r="E109" s="9">
        <v>-0.1067</v>
      </c>
      <c r="F109" s="9">
        <v>-9.1899999999999996E-2</v>
      </c>
      <c r="G109" s="9">
        <v>6.88E-2</v>
      </c>
      <c r="H109" s="9">
        <v>6.0999999999999999E-2</v>
      </c>
      <c r="I109" s="10">
        <v>-7.5399999999999995E-2</v>
      </c>
      <c r="R109" s="62"/>
    </row>
    <row r="110" spans="1:18" x14ac:dyDescent="0.3">
      <c r="A110" s="341"/>
      <c r="B110" s="44" t="s">
        <v>75</v>
      </c>
      <c r="C110" s="9" t="s">
        <v>81</v>
      </c>
      <c r="D110" s="9" t="s">
        <v>65</v>
      </c>
      <c r="E110" s="9" t="s">
        <v>63</v>
      </c>
      <c r="F110" s="9" t="s">
        <v>107</v>
      </c>
      <c r="G110" s="9" t="s">
        <v>47</v>
      </c>
      <c r="H110" s="9" t="s">
        <v>94</v>
      </c>
      <c r="I110" s="10" t="s">
        <v>85</v>
      </c>
      <c r="R110" s="62"/>
    </row>
    <row r="111" spans="1:18" x14ac:dyDescent="0.3">
      <c r="A111" s="341"/>
      <c r="B111" s="44">
        <v>-6.7599999999999993E-2</v>
      </c>
      <c r="C111" s="9">
        <v>-0.08</v>
      </c>
      <c r="D111" s="9">
        <v>7.2099999999999997E-2</v>
      </c>
      <c r="E111" s="9">
        <v>6.3500000000000001E-2</v>
      </c>
      <c r="F111" s="9">
        <v>6.9699999999999998E-2</v>
      </c>
      <c r="G111" s="9">
        <v>-6.2300000000000001E-2</v>
      </c>
      <c r="H111" s="9">
        <v>-5.3100000000000001E-2</v>
      </c>
      <c r="I111" s="10">
        <v>-4.5400000000000003E-2</v>
      </c>
      <c r="R111" s="62"/>
    </row>
    <row r="112" spans="1:18" x14ac:dyDescent="0.3">
      <c r="A112" s="341"/>
      <c r="B112" s="44" t="s">
        <v>43</v>
      </c>
      <c r="C112" s="9" t="s">
        <v>66</v>
      </c>
      <c r="D112" s="9" t="s">
        <v>52</v>
      </c>
      <c r="E112" s="9" t="s">
        <v>28</v>
      </c>
      <c r="F112" s="9" t="s">
        <v>39</v>
      </c>
      <c r="G112" s="9" t="s">
        <v>31</v>
      </c>
      <c r="H112" s="9" t="s">
        <v>53</v>
      </c>
      <c r="I112" s="10" t="s">
        <v>100</v>
      </c>
      <c r="R112" s="62"/>
    </row>
    <row r="113" spans="1:18" x14ac:dyDescent="0.3">
      <c r="A113" s="341"/>
      <c r="B113" s="44">
        <v>-5.3999999999999999E-2</v>
      </c>
      <c r="C113" s="9">
        <v>5.5599999999999997E-2</v>
      </c>
      <c r="D113" s="9">
        <v>-4.2700000000000002E-2</v>
      </c>
      <c r="E113" s="9">
        <v>-0.29110000000000003</v>
      </c>
      <c r="F113" s="9">
        <v>5.5500000000000001E-2</v>
      </c>
      <c r="G113" s="9">
        <v>-0.1749</v>
      </c>
      <c r="H113" s="9">
        <v>-4.99E-2</v>
      </c>
      <c r="I113" s="10">
        <v>-5.5399999999999998E-2</v>
      </c>
      <c r="R113" s="62"/>
    </row>
    <row r="114" spans="1:18" x14ac:dyDescent="0.3">
      <c r="A114" s="341"/>
      <c r="B114" s="44" t="s">
        <v>74</v>
      </c>
      <c r="C114" s="9" t="s">
        <v>27</v>
      </c>
      <c r="D114" s="9"/>
      <c r="E114" s="9"/>
      <c r="F114" s="9"/>
      <c r="G114" s="9"/>
      <c r="H114" s="9"/>
      <c r="I114" s="10"/>
      <c r="R114" s="62"/>
    </row>
    <row r="115" spans="1:18" ht="15" thickBot="1" x14ac:dyDescent="0.35">
      <c r="A115" s="341"/>
      <c r="B115" s="82">
        <v>-0.05</v>
      </c>
      <c r="C115" s="59">
        <v>-0.15570000000000001</v>
      </c>
      <c r="D115" s="59"/>
      <c r="E115" s="59"/>
      <c r="F115" s="59"/>
      <c r="G115" s="59"/>
      <c r="H115" s="59"/>
      <c r="I115" s="60"/>
      <c r="R115" s="62"/>
    </row>
    <row r="116" spans="1:18" ht="15" thickBot="1" x14ac:dyDescent="0.35">
      <c r="A116" s="341"/>
      <c r="B116" s="338" t="s">
        <v>116</v>
      </c>
      <c r="C116" s="339"/>
      <c r="D116" s="339"/>
      <c r="E116" s="339"/>
      <c r="F116" s="339"/>
      <c r="G116" s="339"/>
      <c r="H116" s="339"/>
      <c r="I116" s="340"/>
      <c r="R116" s="62"/>
    </row>
    <row r="117" spans="1:18" x14ac:dyDescent="0.3">
      <c r="A117" s="341"/>
      <c r="B117" s="43" t="s">
        <v>25</v>
      </c>
      <c r="C117" s="5" t="s">
        <v>32</v>
      </c>
      <c r="D117" s="5" t="s">
        <v>30</v>
      </c>
      <c r="E117" s="5" t="s">
        <v>76</v>
      </c>
      <c r="F117" s="5" t="s">
        <v>68</v>
      </c>
      <c r="G117" s="5" t="s">
        <v>72</v>
      </c>
      <c r="H117" s="5" t="s">
        <v>62</v>
      </c>
      <c r="I117" s="6" t="s">
        <v>112</v>
      </c>
      <c r="R117" s="62"/>
    </row>
    <row r="118" spans="1:18" x14ac:dyDescent="0.3">
      <c r="A118" s="341"/>
      <c r="B118" s="44">
        <v>6.21</v>
      </c>
      <c r="C118" s="9">
        <v>6.24</v>
      </c>
      <c r="D118" s="9">
        <v>2.06</v>
      </c>
      <c r="E118" s="9">
        <v>1.03</v>
      </c>
      <c r="F118" s="9">
        <v>1.07</v>
      </c>
      <c r="G118" s="9">
        <v>1.07</v>
      </c>
      <c r="H118" s="9">
        <v>1.0900000000000001</v>
      </c>
      <c r="I118" s="10">
        <v>1.06</v>
      </c>
      <c r="R118" s="62"/>
    </row>
    <row r="119" spans="1:18" x14ac:dyDescent="0.3">
      <c r="A119" s="341"/>
      <c r="B119" s="44" t="s">
        <v>75</v>
      </c>
      <c r="C119" s="9" t="s">
        <v>81</v>
      </c>
      <c r="D119" s="9" t="s">
        <v>65</v>
      </c>
      <c r="E119" s="9" t="s">
        <v>63</v>
      </c>
      <c r="F119" s="9" t="s">
        <v>107</v>
      </c>
      <c r="G119" s="9" t="s">
        <v>47</v>
      </c>
      <c r="H119" s="9" t="s">
        <v>94</v>
      </c>
      <c r="I119" s="10" t="s">
        <v>85</v>
      </c>
      <c r="R119" s="62"/>
    </row>
    <row r="120" spans="1:18" x14ac:dyDescent="0.3">
      <c r="A120" s="341"/>
      <c r="B120" s="44">
        <v>1.04</v>
      </c>
      <c r="C120" s="9">
        <v>1.18</v>
      </c>
      <c r="D120" s="9">
        <v>1.07</v>
      </c>
      <c r="E120" s="9">
        <v>1.04</v>
      </c>
      <c r="F120" s="9">
        <v>1.0900000000000001</v>
      </c>
      <c r="G120" s="9">
        <v>1.66</v>
      </c>
      <c r="H120" s="9">
        <v>1.01</v>
      </c>
      <c r="I120" s="10">
        <v>1.03</v>
      </c>
      <c r="R120" s="62"/>
    </row>
    <row r="121" spans="1:18" x14ac:dyDescent="0.3">
      <c r="A121" s="341"/>
      <c r="B121" s="44" t="s">
        <v>43</v>
      </c>
      <c r="C121" s="9" t="s">
        <v>66</v>
      </c>
      <c r="D121" s="9" t="s">
        <v>52</v>
      </c>
      <c r="E121" s="9" t="s">
        <v>28</v>
      </c>
      <c r="F121" s="9" t="s">
        <v>39</v>
      </c>
      <c r="G121" s="9" t="s">
        <v>31</v>
      </c>
      <c r="H121" s="9" t="s">
        <v>53</v>
      </c>
      <c r="I121" s="10" t="s">
        <v>100</v>
      </c>
      <c r="R121" s="62"/>
    </row>
    <row r="122" spans="1:18" x14ac:dyDescent="0.3">
      <c r="A122" s="341"/>
      <c r="B122" s="44">
        <v>1.05</v>
      </c>
      <c r="C122" s="9">
        <v>1.04</v>
      </c>
      <c r="D122" s="9">
        <v>1.03</v>
      </c>
      <c r="E122" s="9">
        <v>9.6999999999999993</v>
      </c>
      <c r="F122" s="9">
        <v>1.32</v>
      </c>
      <c r="G122" s="9">
        <v>5.32</v>
      </c>
      <c r="H122" s="9">
        <v>1.02</v>
      </c>
      <c r="I122" s="10">
        <v>1.05</v>
      </c>
    </row>
    <row r="123" spans="1:18" x14ac:dyDescent="0.3">
      <c r="A123" s="341"/>
      <c r="B123" s="44" t="s">
        <v>74</v>
      </c>
      <c r="C123" s="9" t="s">
        <v>27</v>
      </c>
      <c r="D123" s="9"/>
      <c r="E123" s="9"/>
      <c r="F123" s="9"/>
      <c r="G123" s="9"/>
      <c r="H123" s="9"/>
      <c r="I123" s="10"/>
    </row>
    <row r="124" spans="1:18" ht="15" thickBot="1" x14ac:dyDescent="0.35">
      <c r="A124" s="342"/>
      <c r="B124" s="83">
        <v>1.02</v>
      </c>
      <c r="C124" s="14">
        <v>8.9600000000000009</v>
      </c>
      <c r="D124" s="14"/>
      <c r="E124" s="14"/>
      <c r="F124" s="14"/>
      <c r="G124" s="14"/>
      <c r="H124" s="14"/>
      <c r="I124" s="15"/>
      <c r="K124" s="62"/>
    </row>
    <row r="125" spans="1:18" ht="15" thickBot="1" x14ac:dyDescent="0.35">
      <c r="B125" s="62"/>
      <c r="K125" s="62"/>
    </row>
    <row r="126" spans="1:18" ht="15" thickBot="1" x14ac:dyDescent="0.35">
      <c r="A126" s="312" t="s">
        <v>157</v>
      </c>
      <c r="B126" s="328"/>
      <c r="C126" s="328"/>
      <c r="D126" s="328"/>
      <c r="E126" s="328"/>
      <c r="F126" s="311"/>
      <c r="H126" s="312" t="s">
        <v>162</v>
      </c>
      <c r="I126" s="328"/>
      <c r="J126" s="328"/>
      <c r="K126" s="328"/>
      <c r="L126" s="328"/>
      <c r="M126" s="311"/>
    </row>
    <row r="127" spans="1:18" s="3" customFormat="1" ht="15" thickBot="1" x14ac:dyDescent="0.35">
      <c r="A127" s="63"/>
      <c r="B127" s="64" t="s">
        <v>117</v>
      </c>
      <c r="C127" s="64" t="s">
        <v>123</v>
      </c>
      <c r="D127" s="64" t="s">
        <v>124</v>
      </c>
      <c r="E127" s="64" t="s">
        <v>118</v>
      </c>
      <c r="F127" s="65"/>
      <c r="H127" s="63"/>
      <c r="I127" s="64" t="s">
        <v>117</v>
      </c>
      <c r="J127" s="64" t="s">
        <v>123</v>
      </c>
      <c r="K127" s="64" t="s">
        <v>124</v>
      </c>
      <c r="L127" s="64" t="s">
        <v>118</v>
      </c>
      <c r="M127" s="65"/>
    </row>
    <row r="128" spans="1:18" s="3" customFormat="1" x14ac:dyDescent="0.3">
      <c r="A128" s="87" t="s">
        <v>119</v>
      </c>
      <c r="B128" s="88">
        <v>568</v>
      </c>
      <c r="C128" s="88">
        <v>32.6</v>
      </c>
      <c r="D128" s="89">
        <v>17.440000000000001</v>
      </c>
      <c r="E128" s="31" t="s">
        <v>147</v>
      </c>
      <c r="F128" s="33" t="s">
        <v>120</v>
      </c>
      <c r="H128" s="87" t="s">
        <v>119</v>
      </c>
      <c r="I128" s="88">
        <v>487</v>
      </c>
      <c r="J128" s="88">
        <v>19.100000000000001</v>
      </c>
      <c r="K128" s="89">
        <v>25.53</v>
      </c>
      <c r="L128" s="89" t="s">
        <v>147</v>
      </c>
      <c r="M128" s="90" t="s">
        <v>120</v>
      </c>
    </row>
    <row r="129" spans="1:13" x14ac:dyDescent="0.3">
      <c r="A129" s="8" t="s">
        <v>25</v>
      </c>
      <c r="B129" s="11">
        <v>2.3700000000000001E-3</v>
      </c>
      <c r="C129" s="11">
        <v>3.21E-4</v>
      </c>
      <c r="D129" s="9">
        <v>7.37</v>
      </c>
      <c r="E129" s="11">
        <v>4.2999999999999999E-13</v>
      </c>
      <c r="F129" s="10" t="s">
        <v>120</v>
      </c>
      <c r="H129" s="4" t="s">
        <v>25</v>
      </c>
      <c r="I129" s="61">
        <v>2.31E-3</v>
      </c>
      <c r="J129" s="61">
        <v>3.0800000000000001E-4</v>
      </c>
      <c r="K129" s="5">
        <v>7.5</v>
      </c>
      <c r="L129" s="61">
        <v>1.7000000000000001E-13</v>
      </c>
      <c r="M129" s="6" t="s">
        <v>120</v>
      </c>
    </row>
    <row r="130" spans="1:13" x14ac:dyDescent="0.3">
      <c r="A130" s="8" t="s">
        <v>27</v>
      </c>
      <c r="B130" s="11">
        <v>-71.900000000000006</v>
      </c>
      <c r="C130" s="11">
        <v>32.700000000000003</v>
      </c>
      <c r="D130" s="9">
        <v>-2.2000000000000002</v>
      </c>
      <c r="E130" s="11">
        <v>2.8070000000000001E-2</v>
      </c>
      <c r="F130" s="10" t="s">
        <v>121</v>
      </c>
      <c r="H130" s="8" t="s">
        <v>32</v>
      </c>
      <c r="I130" s="11">
        <v>427</v>
      </c>
      <c r="J130" s="11">
        <v>32.4</v>
      </c>
      <c r="K130" s="9">
        <v>13.19</v>
      </c>
      <c r="L130" s="9" t="s">
        <v>147</v>
      </c>
      <c r="M130" s="10" t="s">
        <v>120</v>
      </c>
    </row>
    <row r="131" spans="1:13" x14ac:dyDescent="0.3">
      <c r="A131" s="8" t="s">
        <v>28</v>
      </c>
      <c r="B131" s="11">
        <v>-84.7</v>
      </c>
      <c r="C131" s="11">
        <v>24.5</v>
      </c>
      <c r="D131" s="9">
        <v>-3.46</v>
      </c>
      <c r="E131" s="9">
        <v>5.8E-4</v>
      </c>
      <c r="F131" s="10" t="s">
        <v>120</v>
      </c>
      <c r="H131" s="8" t="s">
        <v>30</v>
      </c>
      <c r="I131" s="11">
        <v>-120</v>
      </c>
      <c r="J131" s="11">
        <v>21.3</v>
      </c>
      <c r="K131" s="9">
        <v>-5.61</v>
      </c>
      <c r="L131" s="11">
        <v>2.7999999999999999E-8</v>
      </c>
      <c r="M131" s="10" t="s">
        <v>120</v>
      </c>
    </row>
    <row r="132" spans="1:13" x14ac:dyDescent="0.3">
      <c r="A132" s="8" t="s">
        <v>30</v>
      </c>
      <c r="B132" s="11">
        <v>-84.7</v>
      </c>
      <c r="C132" s="11">
        <v>22.8</v>
      </c>
      <c r="D132" s="9">
        <v>-3.72</v>
      </c>
      <c r="E132" s="9">
        <v>2.2000000000000001E-4</v>
      </c>
      <c r="F132" s="10" t="s">
        <v>120</v>
      </c>
      <c r="H132" s="8" t="s">
        <v>72</v>
      </c>
      <c r="I132" s="11">
        <v>266</v>
      </c>
      <c r="J132" s="11">
        <v>58</v>
      </c>
      <c r="K132" s="9">
        <v>4.59</v>
      </c>
      <c r="L132" s="11">
        <v>5.1000000000000003E-6</v>
      </c>
      <c r="M132" s="10" t="s">
        <v>120</v>
      </c>
    </row>
    <row r="133" spans="1:13" x14ac:dyDescent="0.3">
      <c r="A133" s="8" t="s">
        <v>31</v>
      </c>
      <c r="B133" s="11">
        <v>-224</v>
      </c>
      <c r="C133" s="11">
        <v>72.900000000000006</v>
      </c>
      <c r="D133" s="9">
        <v>-3.07</v>
      </c>
      <c r="E133" s="9">
        <v>2.2300000000000002E-3</v>
      </c>
      <c r="F133" s="10" t="s">
        <v>122</v>
      </c>
      <c r="H133" s="8" t="s">
        <v>76</v>
      </c>
      <c r="I133" s="11">
        <v>-234</v>
      </c>
      <c r="J133" s="11">
        <v>49.6</v>
      </c>
      <c r="K133" s="9">
        <v>-4.71</v>
      </c>
      <c r="L133" s="11">
        <v>2.9000000000000002E-6</v>
      </c>
      <c r="M133" s="10" t="s">
        <v>120</v>
      </c>
    </row>
    <row r="134" spans="1:13" x14ac:dyDescent="0.3">
      <c r="A134" s="8" t="s">
        <v>32</v>
      </c>
      <c r="B134" s="11">
        <v>356</v>
      </c>
      <c r="C134" s="11">
        <v>39.200000000000003</v>
      </c>
      <c r="D134" s="9">
        <v>9.06</v>
      </c>
      <c r="E134" s="9" t="s">
        <v>147</v>
      </c>
      <c r="F134" s="10" t="s">
        <v>120</v>
      </c>
      <c r="H134" s="8" t="s">
        <v>62</v>
      </c>
      <c r="I134" s="11">
        <v>64.3</v>
      </c>
      <c r="J134" s="11">
        <v>18.899999999999999</v>
      </c>
      <c r="K134" s="9">
        <v>3.41</v>
      </c>
      <c r="L134" s="9">
        <v>6.8000000000000005E-4</v>
      </c>
      <c r="M134" s="10" t="s">
        <v>120</v>
      </c>
    </row>
    <row r="135" spans="1:13" x14ac:dyDescent="0.3">
      <c r="A135" s="8" t="s">
        <v>39</v>
      </c>
      <c r="B135" s="11">
        <v>9.2100000000000009</v>
      </c>
      <c r="C135" s="11">
        <v>3.3</v>
      </c>
      <c r="D135" s="9">
        <v>2.79</v>
      </c>
      <c r="E135" s="9">
        <v>5.47E-3</v>
      </c>
      <c r="F135" s="10" t="s">
        <v>122</v>
      </c>
      <c r="H135" s="8" t="s">
        <v>68</v>
      </c>
      <c r="I135" s="11">
        <v>-78.900000000000006</v>
      </c>
      <c r="J135" s="11">
        <v>17.600000000000001</v>
      </c>
      <c r="K135" s="9">
        <v>-4.49</v>
      </c>
      <c r="L135" s="11">
        <v>8.1999999999999994E-6</v>
      </c>
      <c r="M135" s="10" t="s">
        <v>120</v>
      </c>
    </row>
    <row r="136" spans="1:13" x14ac:dyDescent="0.3">
      <c r="A136" s="8" t="s">
        <v>43</v>
      </c>
      <c r="B136" s="11">
        <v>-93.4</v>
      </c>
      <c r="C136" s="11">
        <v>29.6</v>
      </c>
      <c r="D136" s="9">
        <v>-3.16</v>
      </c>
      <c r="E136" s="9">
        <v>1.64E-3</v>
      </c>
      <c r="F136" s="10" t="s">
        <v>122</v>
      </c>
      <c r="H136" s="8" t="s">
        <v>112</v>
      </c>
      <c r="I136" s="11">
        <v>-163</v>
      </c>
      <c r="J136" s="11">
        <v>38.299999999999997</v>
      </c>
      <c r="K136" s="9">
        <v>-4.26</v>
      </c>
      <c r="L136" s="11">
        <v>2.3E-5</v>
      </c>
      <c r="M136" s="10" t="s">
        <v>120</v>
      </c>
    </row>
    <row r="137" spans="1:13" x14ac:dyDescent="0.3">
      <c r="A137" s="8" t="s">
        <v>47</v>
      </c>
      <c r="B137" s="11">
        <v>-78.900000000000006</v>
      </c>
      <c r="C137" s="11">
        <v>29</v>
      </c>
      <c r="D137" s="9">
        <v>-2.72</v>
      </c>
      <c r="E137" s="9">
        <v>6.6600000000000001E-3</v>
      </c>
      <c r="F137" s="10" t="s">
        <v>122</v>
      </c>
      <c r="H137" s="8" t="s">
        <v>81</v>
      </c>
      <c r="I137" s="11">
        <v>-125</v>
      </c>
      <c r="J137" s="11">
        <v>28.5</v>
      </c>
      <c r="K137" s="9">
        <v>-4.38</v>
      </c>
      <c r="L137" s="11">
        <v>1.4E-5</v>
      </c>
      <c r="M137" s="10" t="s">
        <v>120</v>
      </c>
    </row>
    <row r="138" spans="1:13" x14ac:dyDescent="0.3">
      <c r="A138" s="8" t="s">
        <v>52</v>
      </c>
      <c r="B138" s="11">
        <v>-107</v>
      </c>
      <c r="C138" s="11">
        <v>50.6</v>
      </c>
      <c r="D138" s="9">
        <v>-2.12</v>
      </c>
      <c r="E138" s="9">
        <v>3.3930000000000002E-2</v>
      </c>
      <c r="F138" s="10" t="s">
        <v>121</v>
      </c>
      <c r="H138" s="8" t="s">
        <v>107</v>
      </c>
      <c r="I138" s="11">
        <v>72.5</v>
      </c>
      <c r="J138" s="11">
        <v>22.6</v>
      </c>
      <c r="K138" s="9">
        <v>3.2</v>
      </c>
      <c r="L138" s="9">
        <v>1.41E-3</v>
      </c>
      <c r="M138" s="10" t="s">
        <v>122</v>
      </c>
    </row>
    <row r="139" spans="1:13" x14ac:dyDescent="0.3">
      <c r="A139" s="8" t="s">
        <v>53</v>
      </c>
      <c r="B139" s="11">
        <v>-110</v>
      </c>
      <c r="C139" s="11">
        <v>45</v>
      </c>
      <c r="D139" s="9">
        <v>-2.4500000000000002</v>
      </c>
      <c r="E139" s="9">
        <v>1.455E-2</v>
      </c>
      <c r="F139" s="10" t="s">
        <v>121</v>
      </c>
      <c r="H139" s="8" t="s">
        <v>63</v>
      </c>
      <c r="I139" s="11">
        <v>76.099999999999994</v>
      </c>
      <c r="J139" s="11">
        <v>24.3</v>
      </c>
      <c r="K139" s="9">
        <v>3.12</v>
      </c>
      <c r="L139" s="9">
        <v>1.8400000000000001E-3</v>
      </c>
      <c r="M139" s="10" t="s">
        <v>122</v>
      </c>
    </row>
    <row r="140" spans="1:13" x14ac:dyDescent="0.3">
      <c r="A140" s="8" t="s">
        <v>68</v>
      </c>
      <c r="B140" s="11">
        <v>-83.8</v>
      </c>
      <c r="C140" s="11">
        <v>18</v>
      </c>
      <c r="D140" s="9">
        <v>-4.66</v>
      </c>
      <c r="E140" s="11">
        <v>3.7000000000000002E-6</v>
      </c>
      <c r="F140" s="10" t="s">
        <v>120</v>
      </c>
      <c r="H140" s="8" t="s">
        <v>65</v>
      </c>
      <c r="I140" s="11">
        <v>61.9</v>
      </c>
      <c r="J140" s="11">
        <v>20.6</v>
      </c>
      <c r="K140" s="9">
        <v>3</v>
      </c>
      <c r="L140" s="9">
        <v>2.7899999999999999E-3</v>
      </c>
      <c r="M140" s="10" t="s">
        <v>122</v>
      </c>
    </row>
    <row r="141" spans="1:13" x14ac:dyDescent="0.3">
      <c r="A141" s="8" t="s">
        <v>72</v>
      </c>
      <c r="B141" s="11">
        <v>239</v>
      </c>
      <c r="C141" s="11">
        <v>59.4</v>
      </c>
      <c r="D141" s="9">
        <v>4.0199999999999996</v>
      </c>
      <c r="E141" s="11">
        <v>6.3E-5</v>
      </c>
      <c r="F141" s="10" t="s">
        <v>120</v>
      </c>
      <c r="H141" s="8" t="s">
        <v>47</v>
      </c>
      <c r="I141" s="11">
        <v>-93.9</v>
      </c>
      <c r="J141" s="11">
        <v>28.3</v>
      </c>
      <c r="K141" s="9">
        <v>-3.32</v>
      </c>
      <c r="L141" s="9">
        <v>9.3000000000000005E-4</v>
      </c>
      <c r="M141" s="10" t="s">
        <v>120</v>
      </c>
    </row>
    <row r="142" spans="1:13" x14ac:dyDescent="0.3">
      <c r="A142" s="8" t="s">
        <v>74</v>
      </c>
      <c r="B142" s="11">
        <v>-116</v>
      </c>
      <c r="C142" s="11">
        <v>45</v>
      </c>
      <c r="D142" s="9">
        <v>-2.57</v>
      </c>
      <c r="E142" s="11">
        <v>1.03E-2</v>
      </c>
      <c r="F142" s="10" t="s">
        <v>121</v>
      </c>
      <c r="H142" s="8" t="s">
        <v>75</v>
      </c>
      <c r="I142" s="11">
        <v>-99.4</v>
      </c>
      <c r="J142" s="11">
        <v>31.6</v>
      </c>
      <c r="K142" s="9">
        <v>-3.15</v>
      </c>
      <c r="L142" s="9">
        <v>1.6999999999999999E-3</v>
      </c>
      <c r="M142" s="10" t="s">
        <v>122</v>
      </c>
    </row>
    <row r="143" spans="1:13" x14ac:dyDescent="0.3">
      <c r="A143" s="8" t="s">
        <v>75</v>
      </c>
      <c r="B143" s="11">
        <v>-112</v>
      </c>
      <c r="C143" s="11">
        <v>32.200000000000003</v>
      </c>
      <c r="D143" s="9">
        <v>-3.47</v>
      </c>
      <c r="E143" s="9">
        <v>5.4000000000000001E-4</v>
      </c>
      <c r="F143" s="10" t="s">
        <v>120</v>
      </c>
      <c r="H143" s="8" t="s">
        <v>43</v>
      </c>
      <c r="I143" s="11">
        <v>-82.3</v>
      </c>
      <c r="J143" s="11">
        <v>29.2</v>
      </c>
      <c r="K143" s="9">
        <v>-2.82</v>
      </c>
      <c r="L143" s="9">
        <v>4.9699999999999996E-3</v>
      </c>
      <c r="M143" s="10" t="s">
        <v>122</v>
      </c>
    </row>
    <row r="144" spans="1:13" x14ac:dyDescent="0.3">
      <c r="A144" s="8" t="s">
        <v>76</v>
      </c>
      <c r="B144" s="11">
        <v>-241</v>
      </c>
      <c r="C144" s="11">
        <v>50.5</v>
      </c>
      <c r="D144" s="9">
        <v>-4.78</v>
      </c>
      <c r="E144" s="11">
        <v>2.0999999999999998E-6</v>
      </c>
      <c r="F144" s="10" t="s">
        <v>120</v>
      </c>
      <c r="H144" s="8" t="s">
        <v>85</v>
      </c>
      <c r="I144" s="11">
        <v>-149</v>
      </c>
      <c r="J144" s="11">
        <v>57</v>
      </c>
      <c r="K144" s="9">
        <v>-2.61</v>
      </c>
      <c r="L144" s="9">
        <v>9.2999999999999992E-3</v>
      </c>
      <c r="M144" s="10" t="s">
        <v>122</v>
      </c>
    </row>
    <row r="145" spans="1:14" x14ac:dyDescent="0.3">
      <c r="A145" s="8" t="s">
        <v>78</v>
      </c>
      <c r="B145" s="11">
        <v>-67.5</v>
      </c>
      <c r="C145" s="11">
        <v>26.3</v>
      </c>
      <c r="D145" s="9">
        <v>-2.57</v>
      </c>
      <c r="E145" s="11">
        <v>1.044E-2</v>
      </c>
      <c r="F145" s="10" t="s">
        <v>121</v>
      </c>
      <c r="H145" s="8" t="s">
        <v>66</v>
      </c>
      <c r="I145" s="11">
        <v>67.099999999999994</v>
      </c>
      <c r="J145" s="11">
        <v>31.5</v>
      </c>
      <c r="K145" s="9">
        <v>2.13</v>
      </c>
      <c r="L145" s="9">
        <v>3.3669999999999999E-2</v>
      </c>
      <c r="M145" s="10" t="s">
        <v>121</v>
      </c>
    </row>
    <row r="146" spans="1:14" x14ac:dyDescent="0.3">
      <c r="A146" s="8" t="s">
        <v>79</v>
      </c>
      <c r="B146" s="11">
        <v>-82.5</v>
      </c>
      <c r="C146" s="11">
        <v>38.4</v>
      </c>
      <c r="D146" s="9">
        <v>-2.15</v>
      </c>
      <c r="E146" s="9">
        <v>3.1989999999999998E-2</v>
      </c>
      <c r="F146" s="10" t="s">
        <v>121</v>
      </c>
      <c r="H146" s="8" t="s">
        <v>52</v>
      </c>
      <c r="I146" s="11">
        <v>-116</v>
      </c>
      <c r="J146" s="11">
        <v>50</v>
      </c>
      <c r="K146" s="9">
        <v>-2.3199999999999998</v>
      </c>
      <c r="L146" s="9">
        <v>2.052E-2</v>
      </c>
      <c r="M146" s="10" t="s">
        <v>121</v>
      </c>
    </row>
    <row r="147" spans="1:14" x14ac:dyDescent="0.3">
      <c r="A147" s="8" t="s">
        <v>81</v>
      </c>
      <c r="B147" s="11">
        <v>-128</v>
      </c>
      <c r="C147" s="11">
        <v>29.1</v>
      </c>
      <c r="D147" s="9">
        <v>-4.3899999999999997</v>
      </c>
      <c r="E147" s="11">
        <v>1.2999999999999999E-5</v>
      </c>
      <c r="F147" s="10" t="s">
        <v>120</v>
      </c>
      <c r="H147" s="8" t="s">
        <v>115</v>
      </c>
      <c r="I147" s="11">
        <v>-89.1</v>
      </c>
      <c r="J147" s="11">
        <v>40.700000000000003</v>
      </c>
      <c r="K147" s="9">
        <v>-2.19</v>
      </c>
      <c r="L147" s="9">
        <v>2.894E-2</v>
      </c>
      <c r="M147" s="10" t="s">
        <v>121</v>
      </c>
    </row>
    <row r="148" spans="1:14" x14ac:dyDescent="0.3">
      <c r="A148" s="8" t="s">
        <v>85</v>
      </c>
      <c r="B148" s="11">
        <v>-149</v>
      </c>
      <c r="C148" s="11">
        <v>58.2</v>
      </c>
      <c r="D148" s="9">
        <v>-2.56</v>
      </c>
      <c r="E148" s="11">
        <v>1.051E-2</v>
      </c>
      <c r="F148" s="10" t="s">
        <v>121</v>
      </c>
      <c r="H148" s="8" t="s">
        <v>79</v>
      </c>
      <c r="I148" s="11">
        <v>-82.3</v>
      </c>
      <c r="J148" s="11">
        <v>37.6</v>
      </c>
      <c r="K148" s="9">
        <v>-2.19</v>
      </c>
      <c r="L148" s="9">
        <v>2.8889999999999999E-2</v>
      </c>
      <c r="M148" s="10" t="s">
        <v>121</v>
      </c>
    </row>
    <row r="149" spans="1:14" x14ac:dyDescent="0.3">
      <c r="A149" s="8" t="s">
        <v>94</v>
      </c>
      <c r="B149" s="11">
        <v>-229</v>
      </c>
      <c r="C149" s="11">
        <v>99.7</v>
      </c>
      <c r="D149" s="9">
        <v>-2.29</v>
      </c>
      <c r="E149" s="9">
        <v>2.2200000000000001E-2</v>
      </c>
      <c r="F149" s="10" t="s">
        <v>121</v>
      </c>
      <c r="H149" s="8" t="s">
        <v>94</v>
      </c>
      <c r="I149" s="11">
        <v>-209</v>
      </c>
      <c r="J149" s="11">
        <v>98.4</v>
      </c>
      <c r="K149" s="9">
        <v>-2.12</v>
      </c>
      <c r="L149" s="9">
        <v>3.4009999999999999E-2</v>
      </c>
      <c r="M149" s="10" t="s">
        <v>121</v>
      </c>
    </row>
    <row r="150" spans="1:14" x14ac:dyDescent="0.3">
      <c r="A150" s="8" t="s">
        <v>100</v>
      </c>
      <c r="B150" s="11">
        <v>-83.2</v>
      </c>
      <c r="C150" s="11">
        <v>27.4</v>
      </c>
      <c r="D150" s="9">
        <v>-3.04</v>
      </c>
      <c r="E150" s="9">
        <v>2.4499999999999999E-3</v>
      </c>
      <c r="F150" s="10" t="s">
        <v>122</v>
      </c>
      <c r="H150" s="8" t="s">
        <v>74</v>
      </c>
      <c r="I150" s="11">
        <v>-94.8</v>
      </c>
      <c r="J150" s="11">
        <v>44.2</v>
      </c>
      <c r="K150" s="9">
        <v>-2.15</v>
      </c>
      <c r="L150" s="9">
        <v>3.2120000000000003E-2</v>
      </c>
      <c r="M150" s="10" t="s">
        <v>121</v>
      </c>
    </row>
    <row r="151" spans="1:14" ht="15" thickBot="1" x14ac:dyDescent="0.35">
      <c r="A151" s="13" t="s">
        <v>112</v>
      </c>
      <c r="B151" s="20">
        <v>-150</v>
      </c>
      <c r="C151" s="20">
        <v>38.9</v>
      </c>
      <c r="D151" s="14">
        <v>-3.85</v>
      </c>
      <c r="E151" s="14">
        <v>1.2999999999999999E-4</v>
      </c>
      <c r="F151" s="15" t="s">
        <v>120</v>
      </c>
      <c r="H151" s="8" t="s">
        <v>53</v>
      </c>
      <c r="I151" s="11">
        <v>-90.5</v>
      </c>
      <c r="J151" s="11">
        <v>44.2</v>
      </c>
      <c r="K151" s="9">
        <v>-2.0499999999999998</v>
      </c>
      <c r="L151" s="9">
        <v>4.0710000000000003E-2</v>
      </c>
      <c r="M151" s="10" t="s">
        <v>121</v>
      </c>
    </row>
    <row r="152" spans="1:14" ht="15" thickBot="1" x14ac:dyDescent="0.35">
      <c r="H152" s="13" t="s">
        <v>100</v>
      </c>
      <c r="I152" s="20">
        <v>-54.1</v>
      </c>
      <c r="J152" s="20">
        <v>26.6</v>
      </c>
      <c r="K152" s="14">
        <v>-2.04</v>
      </c>
      <c r="L152" s="14">
        <v>4.2040000000000001E-2</v>
      </c>
      <c r="M152" s="15" t="s">
        <v>121</v>
      </c>
    </row>
    <row r="153" spans="1:14" ht="15" thickBot="1" x14ac:dyDescent="0.35"/>
    <row r="154" spans="1:14" ht="15" thickBot="1" x14ac:dyDescent="0.35">
      <c r="A154" s="301" t="s">
        <v>163</v>
      </c>
      <c r="B154" s="302"/>
      <c r="C154" s="302"/>
      <c r="D154" s="302"/>
      <c r="E154" s="302"/>
      <c r="F154" s="303"/>
      <c r="H154" s="312" t="s">
        <v>164</v>
      </c>
      <c r="I154" s="328"/>
      <c r="J154" s="328"/>
      <c r="K154" s="328"/>
      <c r="L154" s="328"/>
      <c r="M154" s="311"/>
    </row>
    <row r="155" spans="1:14" s="3" customFormat="1" ht="15" thickBot="1" x14ac:dyDescent="0.35">
      <c r="A155" s="63"/>
      <c r="B155" s="64" t="s">
        <v>117</v>
      </c>
      <c r="C155" s="64" t="s">
        <v>123</v>
      </c>
      <c r="D155" s="64" t="s">
        <v>124</v>
      </c>
      <c r="E155" s="64" t="s">
        <v>118</v>
      </c>
      <c r="F155" s="65"/>
      <c r="H155" s="63"/>
      <c r="I155" s="64" t="s">
        <v>117</v>
      </c>
      <c r="J155" s="64" t="s">
        <v>123</v>
      </c>
      <c r="K155" s="64" t="s">
        <v>124</v>
      </c>
      <c r="L155" s="64" t="s">
        <v>118</v>
      </c>
      <c r="M155" s="65"/>
    </row>
    <row r="156" spans="1:14" x14ac:dyDescent="0.3">
      <c r="A156" s="4" t="s">
        <v>119</v>
      </c>
      <c r="B156" s="61">
        <v>88</v>
      </c>
      <c r="C156" s="61">
        <v>3.14</v>
      </c>
      <c r="D156" s="5">
        <v>28.06</v>
      </c>
      <c r="E156" s="5" t="s">
        <v>147</v>
      </c>
      <c r="F156" s="6" t="s">
        <v>120</v>
      </c>
      <c r="H156" s="4" t="s">
        <v>119</v>
      </c>
      <c r="I156" s="61">
        <v>89.1</v>
      </c>
      <c r="J156" s="61">
        <v>3.08</v>
      </c>
      <c r="K156" s="5">
        <v>28.91</v>
      </c>
      <c r="L156" s="5" t="s">
        <v>147</v>
      </c>
      <c r="M156" s="6" t="s">
        <v>120</v>
      </c>
      <c r="N156" s="62"/>
    </row>
    <row r="157" spans="1:14" x14ac:dyDescent="0.3">
      <c r="A157" s="8" t="s">
        <v>25</v>
      </c>
      <c r="B157" s="11">
        <v>1.9900000000000001E-4</v>
      </c>
      <c r="C157" s="11">
        <v>3.0700000000000001E-5</v>
      </c>
      <c r="D157" s="9">
        <v>6.49</v>
      </c>
      <c r="E157" s="11">
        <v>1.5E-10</v>
      </c>
      <c r="F157" s="10" t="s">
        <v>120</v>
      </c>
      <c r="H157" s="8" t="s">
        <v>25</v>
      </c>
      <c r="I157" s="11">
        <v>1.7799999999999999E-4</v>
      </c>
      <c r="J157" s="11">
        <v>3.04E-5</v>
      </c>
      <c r="K157" s="9">
        <v>5.86</v>
      </c>
      <c r="L157" s="11">
        <v>6.8999999999999997E-9</v>
      </c>
      <c r="M157" s="10" t="s">
        <v>120</v>
      </c>
      <c r="N157" s="62"/>
    </row>
    <row r="158" spans="1:14" x14ac:dyDescent="0.3">
      <c r="A158" s="8" t="s">
        <v>27</v>
      </c>
      <c r="B158" s="11">
        <v>-9.0299999999999994</v>
      </c>
      <c r="C158" s="11">
        <v>3.15</v>
      </c>
      <c r="D158" s="9">
        <v>-2.87</v>
      </c>
      <c r="E158" s="9">
        <v>4.2500000000000003E-3</v>
      </c>
      <c r="F158" s="10" t="s">
        <v>122</v>
      </c>
      <c r="H158" s="8" t="s">
        <v>32</v>
      </c>
      <c r="I158" s="11">
        <v>33.700000000000003</v>
      </c>
      <c r="J158" s="11">
        <v>3.68</v>
      </c>
      <c r="K158" s="9">
        <v>9.17</v>
      </c>
      <c r="L158" s="9" t="s">
        <v>147</v>
      </c>
      <c r="M158" s="10" t="s">
        <v>120</v>
      </c>
      <c r="N158" s="62"/>
    </row>
    <row r="159" spans="1:14" x14ac:dyDescent="0.3">
      <c r="A159" s="8" t="s">
        <v>28</v>
      </c>
      <c r="B159" s="11">
        <v>-10.1</v>
      </c>
      <c r="C159" s="11">
        <v>2.36</v>
      </c>
      <c r="D159" s="9">
        <v>-4.28</v>
      </c>
      <c r="E159" s="11">
        <v>2.0999999999999999E-5</v>
      </c>
      <c r="F159" s="10" t="s">
        <v>120</v>
      </c>
      <c r="H159" s="8" t="s">
        <v>30</v>
      </c>
      <c r="I159" s="11">
        <v>-11.8</v>
      </c>
      <c r="J159" s="11">
        <v>2.12</v>
      </c>
      <c r="K159" s="9">
        <v>-5.56</v>
      </c>
      <c r="L159" s="11">
        <v>3.7E-8</v>
      </c>
      <c r="M159" s="10" t="s">
        <v>120</v>
      </c>
      <c r="N159" s="62"/>
    </row>
    <row r="160" spans="1:14" x14ac:dyDescent="0.3">
      <c r="A160" s="8" t="s">
        <v>30</v>
      </c>
      <c r="B160" s="11">
        <v>-10.199999999999999</v>
      </c>
      <c r="C160" s="11">
        <v>2.19</v>
      </c>
      <c r="D160" s="9">
        <v>-4.6399999999999997</v>
      </c>
      <c r="E160" s="11">
        <v>4.0999999999999997E-6</v>
      </c>
      <c r="F160" s="10" t="s">
        <v>120</v>
      </c>
      <c r="H160" s="8" t="s">
        <v>76</v>
      </c>
      <c r="I160" s="11">
        <v>-25.1</v>
      </c>
      <c r="J160" s="11">
        <v>4.76</v>
      </c>
      <c r="K160" s="9">
        <v>-5.27</v>
      </c>
      <c r="L160" s="11">
        <v>1.8E-7</v>
      </c>
      <c r="M160" s="10" t="s">
        <v>120</v>
      </c>
      <c r="N160" s="62"/>
    </row>
    <row r="161" spans="1:14" x14ac:dyDescent="0.3">
      <c r="A161" s="8" t="s">
        <v>31</v>
      </c>
      <c r="B161" s="11">
        <v>-24.8</v>
      </c>
      <c r="C161" s="11">
        <v>7.03</v>
      </c>
      <c r="D161" s="9">
        <v>-3.53</v>
      </c>
      <c r="E161" s="9">
        <v>4.2999999999999999E-4</v>
      </c>
      <c r="F161" s="10" t="s">
        <v>120</v>
      </c>
      <c r="H161" s="8" t="s">
        <v>68</v>
      </c>
      <c r="I161" s="11">
        <v>-7.55</v>
      </c>
      <c r="J161" s="11">
        <v>1.7</v>
      </c>
      <c r="K161" s="9">
        <v>-4.45</v>
      </c>
      <c r="L161" s="11">
        <v>9.7000000000000003E-6</v>
      </c>
      <c r="M161" s="10" t="s">
        <v>120</v>
      </c>
      <c r="N161" s="62"/>
    </row>
    <row r="162" spans="1:14" x14ac:dyDescent="0.3">
      <c r="A162" s="8" t="s">
        <v>32</v>
      </c>
      <c r="B162" s="11">
        <v>33.200000000000003</v>
      </c>
      <c r="C162" s="11">
        <v>3.78</v>
      </c>
      <c r="D162" s="9">
        <v>8.7799999999999994</v>
      </c>
      <c r="E162" s="9" t="s">
        <v>147</v>
      </c>
      <c r="F162" s="10" t="s">
        <v>120</v>
      </c>
      <c r="H162" s="8" t="s">
        <v>72</v>
      </c>
      <c r="I162" s="11">
        <v>18.600000000000001</v>
      </c>
      <c r="J162" s="11">
        <v>5.6</v>
      </c>
      <c r="K162" s="9">
        <v>3.33</v>
      </c>
      <c r="L162" s="9">
        <v>9.1E-4</v>
      </c>
      <c r="M162" s="10" t="s">
        <v>120</v>
      </c>
      <c r="N162" s="62"/>
    </row>
    <row r="163" spans="1:14" x14ac:dyDescent="0.3">
      <c r="A163" s="8" t="s">
        <v>39</v>
      </c>
      <c r="B163" s="11">
        <v>1.1499999999999999</v>
      </c>
      <c r="C163" s="11">
        <v>0.316</v>
      </c>
      <c r="D163" s="9">
        <v>3.64</v>
      </c>
      <c r="E163" s="9">
        <v>2.9E-4</v>
      </c>
      <c r="F163" s="10" t="s">
        <v>120</v>
      </c>
      <c r="H163" s="8" t="s">
        <v>62</v>
      </c>
      <c r="I163" s="11">
        <v>5.41</v>
      </c>
      <c r="J163" s="11">
        <v>1.85</v>
      </c>
      <c r="K163" s="9">
        <v>2.92</v>
      </c>
      <c r="L163" s="9">
        <v>3.5699999999999998E-3</v>
      </c>
      <c r="M163" s="10" t="s">
        <v>122</v>
      </c>
      <c r="N163" s="62"/>
    </row>
    <row r="164" spans="1:14" x14ac:dyDescent="0.3">
      <c r="A164" s="8" t="s">
        <v>43</v>
      </c>
      <c r="B164" s="11">
        <v>-8.26</v>
      </c>
      <c r="C164" s="11">
        <v>2.85</v>
      </c>
      <c r="D164" s="9">
        <v>-2.9</v>
      </c>
      <c r="E164" s="9">
        <v>3.8800000000000002E-3</v>
      </c>
      <c r="F164" s="10" t="s">
        <v>122</v>
      </c>
      <c r="H164" s="8" t="s">
        <v>112</v>
      </c>
      <c r="I164" s="11">
        <v>-13.4</v>
      </c>
      <c r="J164" s="11">
        <v>3.66</v>
      </c>
      <c r="K164" s="9">
        <v>-3.66</v>
      </c>
      <c r="L164" s="9">
        <v>2.7E-4</v>
      </c>
      <c r="M164" s="10" t="s">
        <v>120</v>
      </c>
      <c r="N164" s="62"/>
    </row>
    <row r="165" spans="1:14" x14ac:dyDescent="0.3">
      <c r="A165" s="8" t="s">
        <v>47</v>
      </c>
      <c r="B165" s="11">
        <v>-8.33</v>
      </c>
      <c r="C165" s="11">
        <v>2.77</v>
      </c>
      <c r="D165" s="9">
        <v>-3</v>
      </c>
      <c r="E165" s="9">
        <v>2.7699999999999999E-3</v>
      </c>
      <c r="F165" s="10" t="s">
        <v>122</v>
      </c>
      <c r="H165" s="8" t="s">
        <v>75</v>
      </c>
      <c r="I165" s="11">
        <v>-10.1</v>
      </c>
      <c r="J165" s="11">
        <v>3.04</v>
      </c>
      <c r="K165" s="9">
        <v>-3.32</v>
      </c>
      <c r="L165" s="9">
        <v>9.5E-4</v>
      </c>
      <c r="M165" s="10" t="s">
        <v>120</v>
      </c>
      <c r="N165" s="62"/>
    </row>
    <row r="166" spans="1:14" x14ac:dyDescent="0.3">
      <c r="A166" s="8" t="s">
        <v>52</v>
      </c>
      <c r="B166" s="11">
        <v>-9.92</v>
      </c>
      <c r="C166" s="11">
        <v>4.88</v>
      </c>
      <c r="D166" s="9">
        <v>-2.0299999999999998</v>
      </c>
      <c r="E166" s="9">
        <v>4.231E-2</v>
      </c>
      <c r="F166" s="10" t="s">
        <v>121</v>
      </c>
      <c r="H166" s="8" t="s">
        <v>81</v>
      </c>
      <c r="I166" s="11">
        <v>-10.1</v>
      </c>
      <c r="J166" s="11">
        <v>2.74</v>
      </c>
      <c r="K166" s="9">
        <v>-3.69</v>
      </c>
      <c r="L166" s="9">
        <v>2.4000000000000001E-4</v>
      </c>
      <c r="M166" s="10" t="s">
        <v>120</v>
      </c>
      <c r="N166" s="62"/>
    </row>
    <row r="167" spans="1:14" x14ac:dyDescent="0.3">
      <c r="A167" s="8" t="s">
        <v>53</v>
      </c>
      <c r="B167" s="11">
        <v>-10.9</v>
      </c>
      <c r="C167" s="11">
        <v>4.34</v>
      </c>
      <c r="D167" s="9">
        <v>-2.52</v>
      </c>
      <c r="E167" s="9">
        <v>1.1990000000000001E-2</v>
      </c>
      <c r="F167" s="10" t="s">
        <v>121</v>
      </c>
      <c r="H167" s="8" t="s">
        <v>65</v>
      </c>
      <c r="I167" s="11">
        <v>7</v>
      </c>
      <c r="J167" s="11">
        <v>2</v>
      </c>
      <c r="K167" s="9">
        <v>3.49</v>
      </c>
      <c r="L167" s="9">
        <v>5.1000000000000004E-4</v>
      </c>
      <c r="M167" s="10" t="s">
        <v>120</v>
      </c>
      <c r="N167" s="62"/>
    </row>
    <row r="168" spans="1:14" x14ac:dyDescent="0.3">
      <c r="A168" s="8" t="s">
        <v>68</v>
      </c>
      <c r="B168" s="11">
        <v>-9.33</v>
      </c>
      <c r="C168" s="11">
        <v>1.73</v>
      </c>
      <c r="D168" s="9">
        <v>-5.39</v>
      </c>
      <c r="E168" s="11">
        <v>9.3999999999999995E-8</v>
      </c>
      <c r="F168" s="10" t="s">
        <v>120</v>
      </c>
      <c r="H168" s="8" t="s">
        <v>63</v>
      </c>
      <c r="I168" s="11">
        <v>7.29</v>
      </c>
      <c r="J168" s="11">
        <v>2.34</v>
      </c>
      <c r="K168" s="9">
        <v>3.11</v>
      </c>
      <c r="L168" s="9">
        <v>1.9300000000000001E-3</v>
      </c>
      <c r="M168" s="10" t="s">
        <v>122</v>
      </c>
      <c r="N168" s="62"/>
    </row>
    <row r="169" spans="1:14" x14ac:dyDescent="0.3">
      <c r="A169" s="8" t="s">
        <v>74</v>
      </c>
      <c r="B169" s="11">
        <v>-11.4</v>
      </c>
      <c r="C169" s="11">
        <v>4.34</v>
      </c>
      <c r="D169" s="9">
        <v>-2.62</v>
      </c>
      <c r="E169" s="9">
        <v>9.0500000000000008E-3</v>
      </c>
      <c r="F169" s="10" t="s">
        <v>122</v>
      </c>
      <c r="H169" s="8" t="s">
        <v>107</v>
      </c>
      <c r="I169" s="11">
        <v>7.4</v>
      </c>
      <c r="J169" s="11">
        <v>2.21</v>
      </c>
      <c r="K169" s="9">
        <v>3.35</v>
      </c>
      <c r="L169" s="9">
        <v>8.5999999999999998E-4</v>
      </c>
      <c r="M169" s="10" t="s">
        <v>120</v>
      </c>
      <c r="N169" s="62"/>
    </row>
    <row r="170" spans="1:14" x14ac:dyDescent="0.3">
      <c r="A170" s="8" t="s">
        <v>75</v>
      </c>
      <c r="B170" s="11">
        <v>-12.4</v>
      </c>
      <c r="C170" s="11">
        <v>3.11</v>
      </c>
      <c r="D170" s="9">
        <v>-3.99</v>
      </c>
      <c r="E170" s="11">
        <v>7.2000000000000002E-5</v>
      </c>
      <c r="F170" s="10" t="s">
        <v>120</v>
      </c>
      <c r="H170" s="8" t="s">
        <v>47</v>
      </c>
      <c r="I170" s="11">
        <v>-6.61</v>
      </c>
      <c r="J170" s="11">
        <v>2.73</v>
      </c>
      <c r="K170" s="9">
        <v>-2.42</v>
      </c>
      <c r="L170" s="9">
        <v>1.5789999999999998E-2</v>
      </c>
      <c r="M170" s="10" t="s">
        <v>121</v>
      </c>
      <c r="N170" s="62"/>
    </row>
    <row r="171" spans="1:14" x14ac:dyDescent="0.3">
      <c r="A171" s="8" t="s">
        <v>76</v>
      </c>
      <c r="B171" s="11">
        <v>-27.2</v>
      </c>
      <c r="C171" s="11">
        <v>4.87</v>
      </c>
      <c r="D171" s="9">
        <v>-5.58</v>
      </c>
      <c r="E171" s="11">
        <v>3.2999999999999998E-8</v>
      </c>
      <c r="F171" s="10" t="s">
        <v>120</v>
      </c>
      <c r="H171" s="8" t="s">
        <v>94</v>
      </c>
      <c r="I171" s="11">
        <v>-24.9</v>
      </c>
      <c r="J171" s="11">
        <v>9.4</v>
      </c>
      <c r="K171" s="9">
        <v>-2.65</v>
      </c>
      <c r="L171" s="9">
        <v>8.2500000000000004E-3</v>
      </c>
      <c r="M171" s="10" t="s">
        <v>122</v>
      </c>
      <c r="N171" s="62"/>
    </row>
    <row r="172" spans="1:14" x14ac:dyDescent="0.3">
      <c r="A172" s="8" t="s">
        <v>78</v>
      </c>
      <c r="B172" s="11">
        <v>-7.16</v>
      </c>
      <c r="C172" s="11">
        <v>2.54</v>
      </c>
      <c r="D172" s="9">
        <v>-2.83</v>
      </c>
      <c r="E172" s="9">
        <v>4.8300000000000001E-3</v>
      </c>
      <c r="F172" s="10" t="s">
        <v>122</v>
      </c>
      <c r="H172" s="8" t="s">
        <v>85</v>
      </c>
      <c r="I172" s="11">
        <v>-12.3</v>
      </c>
      <c r="J172" s="11">
        <v>5.49</v>
      </c>
      <c r="K172" s="9">
        <v>-2.2400000000000002</v>
      </c>
      <c r="L172" s="9">
        <v>2.513E-2</v>
      </c>
      <c r="M172" s="10" t="s">
        <v>121</v>
      </c>
      <c r="N172" s="62"/>
    </row>
    <row r="173" spans="1:14" x14ac:dyDescent="0.3">
      <c r="A173" s="8" t="s">
        <v>79</v>
      </c>
      <c r="B173" s="11">
        <v>-7.39</v>
      </c>
      <c r="C173" s="11">
        <v>3.7</v>
      </c>
      <c r="D173" s="9">
        <v>-1.99</v>
      </c>
      <c r="E173" s="9">
        <v>4.6489999999999997E-2</v>
      </c>
      <c r="F173" s="10" t="s">
        <v>121</v>
      </c>
      <c r="H173" s="8" t="s">
        <v>43</v>
      </c>
      <c r="I173" s="11">
        <v>-7.36</v>
      </c>
      <c r="J173" s="11">
        <v>2.79</v>
      </c>
      <c r="K173" s="9">
        <v>-2.63</v>
      </c>
      <c r="L173" s="9">
        <v>8.5900000000000004E-3</v>
      </c>
      <c r="M173" s="10" t="s">
        <v>122</v>
      </c>
      <c r="N173" s="62"/>
    </row>
    <row r="174" spans="1:14" x14ac:dyDescent="0.3">
      <c r="A174" s="8" t="s">
        <v>81</v>
      </c>
      <c r="B174" s="11">
        <v>-11.4</v>
      </c>
      <c r="C174" s="11">
        <v>2.8</v>
      </c>
      <c r="D174" s="9">
        <v>-4.08</v>
      </c>
      <c r="E174" s="11">
        <v>4.8999999999999998E-5</v>
      </c>
      <c r="F174" s="10" t="s">
        <v>120</v>
      </c>
      <c r="H174" s="8" t="s">
        <v>66</v>
      </c>
      <c r="I174" s="11">
        <v>8.2899999999999991</v>
      </c>
      <c r="J174" s="11">
        <v>3.04</v>
      </c>
      <c r="K174" s="9">
        <v>2.73</v>
      </c>
      <c r="L174" s="9">
        <v>6.4999999999999997E-3</v>
      </c>
      <c r="M174" s="10" t="s">
        <v>122</v>
      </c>
      <c r="N174" s="62"/>
    </row>
    <row r="175" spans="1:14" x14ac:dyDescent="0.3">
      <c r="A175" s="8" t="s">
        <v>85</v>
      </c>
      <c r="B175" s="11">
        <v>-14.1</v>
      </c>
      <c r="C175" s="11">
        <v>5.61</v>
      </c>
      <c r="D175" s="9">
        <v>-2.52</v>
      </c>
      <c r="E175" s="9">
        <v>1.1860000000000001E-2</v>
      </c>
      <c r="F175" s="10" t="s">
        <v>121</v>
      </c>
      <c r="H175" s="8" t="s">
        <v>52</v>
      </c>
      <c r="I175" s="11">
        <v>-10</v>
      </c>
      <c r="J175" s="11">
        <v>4.7699999999999996</v>
      </c>
      <c r="K175" s="9">
        <v>-2.1</v>
      </c>
      <c r="L175" s="9">
        <v>3.5880000000000002E-2</v>
      </c>
      <c r="M175" s="10" t="s">
        <v>121</v>
      </c>
      <c r="N175" s="62"/>
    </row>
    <row r="176" spans="1:14" x14ac:dyDescent="0.3">
      <c r="A176" s="8" t="s">
        <v>94</v>
      </c>
      <c r="B176" s="11">
        <v>-26.7</v>
      </c>
      <c r="C176" s="11">
        <v>9.6199999999999992</v>
      </c>
      <c r="D176" s="9">
        <v>-2.77</v>
      </c>
      <c r="E176" s="9">
        <v>5.6800000000000002E-3</v>
      </c>
      <c r="F176" s="10" t="s">
        <v>122</v>
      </c>
      <c r="H176" s="8" t="s">
        <v>28</v>
      </c>
      <c r="I176" s="11">
        <v>-11</v>
      </c>
      <c r="J176" s="11">
        <v>2.35</v>
      </c>
      <c r="K176" s="9">
        <v>-4.68</v>
      </c>
      <c r="L176" s="11">
        <v>3.4000000000000001E-6</v>
      </c>
      <c r="M176" s="10" t="s">
        <v>120</v>
      </c>
      <c r="N176" s="62"/>
    </row>
    <row r="177" spans="1:14" x14ac:dyDescent="0.3">
      <c r="A177" s="8" t="s">
        <v>100</v>
      </c>
      <c r="B177" s="11">
        <v>-7.91</v>
      </c>
      <c r="C177" s="11">
        <v>2.64</v>
      </c>
      <c r="D177" s="9">
        <v>-3</v>
      </c>
      <c r="E177" s="9">
        <v>2.82E-3</v>
      </c>
      <c r="F177" s="10" t="s">
        <v>122</v>
      </c>
      <c r="H177" s="8" t="s">
        <v>39</v>
      </c>
      <c r="I177" s="11">
        <v>0.754</v>
      </c>
      <c r="J177" s="11">
        <v>0.312</v>
      </c>
      <c r="K177" s="9">
        <v>2.42</v>
      </c>
      <c r="L177" s="9">
        <v>1.5869999999999999E-2</v>
      </c>
      <c r="M177" s="10" t="s">
        <v>121</v>
      </c>
      <c r="N177" s="62"/>
    </row>
    <row r="178" spans="1:14" ht="15" thickBot="1" x14ac:dyDescent="0.35">
      <c r="A178" s="13" t="s">
        <v>112</v>
      </c>
      <c r="B178" s="20">
        <v>-13.9</v>
      </c>
      <c r="C178" s="20">
        <v>3.75</v>
      </c>
      <c r="D178" s="14">
        <v>-3.7</v>
      </c>
      <c r="E178" s="14">
        <v>2.3000000000000001E-4</v>
      </c>
      <c r="F178" s="15" t="s">
        <v>120</v>
      </c>
      <c r="H178" s="8" t="s">
        <v>31</v>
      </c>
      <c r="I178" s="11">
        <v>-26.2</v>
      </c>
      <c r="J178" s="11">
        <v>6.89</v>
      </c>
      <c r="K178" s="9">
        <v>-3.8</v>
      </c>
      <c r="L178" s="9">
        <v>1.6000000000000001E-4</v>
      </c>
      <c r="M178" s="10" t="s">
        <v>120</v>
      </c>
      <c r="N178" s="62"/>
    </row>
    <row r="179" spans="1:14" x14ac:dyDescent="0.3">
      <c r="H179" s="8" t="s">
        <v>53</v>
      </c>
      <c r="I179" s="11">
        <v>-10.5</v>
      </c>
      <c r="J179" s="11">
        <v>4.24</v>
      </c>
      <c r="K179" s="9">
        <v>-2.4700000000000002</v>
      </c>
      <c r="L179" s="9">
        <v>1.3610000000000001E-2</v>
      </c>
      <c r="M179" s="10" t="s">
        <v>121</v>
      </c>
      <c r="N179" s="62"/>
    </row>
    <row r="180" spans="1:14" x14ac:dyDescent="0.3">
      <c r="H180" s="8" t="s">
        <v>100</v>
      </c>
      <c r="I180" s="11">
        <v>-7.01</v>
      </c>
      <c r="J180" s="11">
        <v>2.59</v>
      </c>
      <c r="K180" s="9">
        <v>-2.71</v>
      </c>
      <c r="L180" s="9">
        <v>6.8999999999999999E-3</v>
      </c>
      <c r="M180" s="10" t="s">
        <v>122</v>
      </c>
      <c r="N180" s="62"/>
    </row>
    <row r="181" spans="1:14" x14ac:dyDescent="0.3">
      <c r="H181" s="8" t="s">
        <v>74</v>
      </c>
      <c r="I181" s="11">
        <v>-10.5</v>
      </c>
      <c r="J181" s="11">
        <v>4.25</v>
      </c>
      <c r="K181" s="9">
        <v>-2.48</v>
      </c>
      <c r="L181" s="9">
        <v>1.35E-2</v>
      </c>
      <c r="M181" s="10" t="s">
        <v>121</v>
      </c>
      <c r="N181" s="62"/>
    </row>
    <row r="182" spans="1:14" ht="15" thickBot="1" x14ac:dyDescent="0.35">
      <c r="H182" s="13" t="s">
        <v>27</v>
      </c>
      <c r="I182" s="20">
        <v>-8.1</v>
      </c>
      <c r="J182" s="20">
        <v>3.11</v>
      </c>
      <c r="K182" s="14">
        <v>-2.61</v>
      </c>
      <c r="L182" s="14">
        <v>9.3500000000000007E-3</v>
      </c>
      <c r="M182" s="15" t="s">
        <v>122</v>
      </c>
    </row>
  </sheetData>
  <mergeCells count="23">
    <mergeCell ref="A92:A105"/>
    <mergeCell ref="A107:A124"/>
    <mergeCell ref="C2:F2"/>
    <mergeCell ref="A3:A18"/>
    <mergeCell ref="A20:A36"/>
    <mergeCell ref="A62:A75"/>
    <mergeCell ref="A77:A90"/>
    <mergeCell ref="A126:F126"/>
    <mergeCell ref="H126:M126"/>
    <mergeCell ref="A154:F154"/>
    <mergeCell ref="H154:M154"/>
    <mergeCell ref="A38:A42"/>
    <mergeCell ref="A44:A48"/>
    <mergeCell ref="A50:A54"/>
    <mergeCell ref="A56:A60"/>
    <mergeCell ref="B62:J62"/>
    <mergeCell ref="B69:J69"/>
    <mergeCell ref="B77:I77"/>
    <mergeCell ref="B84:I84"/>
    <mergeCell ref="B92:J92"/>
    <mergeCell ref="B99:J99"/>
    <mergeCell ref="B107:I107"/>
    <mergeCell ref="B116:I116"/>
  </mergeCells>
  <conditionalFormatting sqref="C4:F5 C21:F22">
    <cfRule type="cellIs" dxfId="15" priority="1" operator="greaterThan">
      <formula>0.9</formula>
    </cfRule>
    <cfRule type="cellIs" dxfId="14" priority="2" operator="greaterThan">
      <formula>0.8</formula>
    </cfRule>
    <cfRule type="cellIs" dxfId="13" priority="3" operator="greaterThan">
      <formula>0.7</formula>
    </cfRule>
    <cfRule type="cellIs" dxfId="12" priority="4" operator="greaterThan">
      <formula>0.6</formula>
    </cfRule>
  </conditionalFormatting>
  <printOptions horizontalCentered="1"/>
  <pageMargins left="0" right="0" top="0.25" bottom="0.25" header="0" footer="0"/>
  <pageSetup scale="61" fitToHeight="7" orientation="landscape" horizontalDpi="4294967293" verticalDpi="0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M182"/>
  <sheetViews>
    <sheetView topLeftCell="A25" zoomScale="70" zoomScaleNormal="70" workbookViewId="0">
      <selection activeCell="C56" sqref="C56:F56"/>
    </sheetView>
  </sheetViews>
  <sheetFormatPr defaultRowHeight="14.4" x14ac:dyDescent="0.3"/>
  <cols>
    <col min="1" max="1" width="21.5546875" style="62" customWidth="1"/>
    <col min="2" max="2" width="23" style="62" bestFit="1" customWidth="1"/>
    <col min="3" max="92" width="16.77734375" style="62" customWidth="1"/>
    <col min="93" max="16384" width="8.88671875" style="62"/>
  </cols>
  <sheetData>
    <row r="1" spans="1:6" ht="15" thickBot="1" x14ac:dyDescent="0.35"/>
    <row r="2" spans="1:6" ht="15" thickBot="1" x14ac:dyDescent="0.35">
      <c r="C2" s="298" t="s">
        <v>143</v>
      </c>
      <c r="D2" s="300"/>
      <c r="E2" s="300"/>
      <c r="F2" s="299"/>
    </row>
    <row r="3" spans="1:6" ht="72.599999999999994" thickBot="1" x14ac:dyDescent="0.35">
      <c r="A3" s="332" t="s">
        <v>145</v>
      </c>
      <c r="B3" s="45" t="s">
        <v>8</v>
      </c>
      <c r="C3" s="16" t="s">
        <v>16</v>
      </c>
      <c r="D3" s="16" t="s">
        <v>17</v>
      </c>
      <c r="E3" s="16" t="s">
        <v>18</v>
      </c>
      <c r="F3" s="19" t="s">
        <v>24</v>
      </c>
    </row>
    <row r="4" spans="1:6" x14ac:dyDescent="0.3">
      <c r="A4" s="335"/>
      <c r="B4" s="46" t="s">
        <v>0</v>
      </c>
      <c r="C4" s="5">
        <v>0.69899999999999995</v>
      </c>
      <c r="D4" s="5">
        <v>0.70699999999999996</v>
      </c>
      <c r="E4" s="5">
        <v>0.67200000000000004</v>
      </c>
      <c r="F4" s="6">
        <v>0.68700000000000006</v>
      </c>
    </row>
    <row r="5" spans="1:6" x14ac:dyDescent="0.3">
      <c r="A5" s="335"/>
      <c r="B5" s="47" t="s">
        <v>1</v>
      </c>
      <c r="C5" s="9">
        <v>0.69099999999999995</v>
      </c>
      <c r="D5" s="9">
        <v>0.69799999999999995</v>
      </c>
      <c r="E5" s="9">
        <v>0.66300000000000003</v>
      </c>
      <c r="F5" s="10">
        <v>0.67700000000000005</v>
      </c>
    </row>
    <row r="6" spans="1:6" x14ac:dyDescent="0.3">
      <c r="A6" s="335"/>
      <c r="B6" s="47" t="s">
        <v>2</v>
      </c>
      <c r="C6" s="9">
        <v>79.5</v>
      </c>
      <c r="D6" s="9">
        <v>78.8</v>
      </c>
      <c r="E6" s="9">
        <v>73.2</v>
      </c>
      <c r="F6" s="10">
        <v>66.099999999999994</v>
      </c>
    </row>
    <row r="7" spans="1:6" ht="15" thickBot="1" x14ac:dyDescent="0.35">
      <c r="A7" s="335"/>
      <c r="B7" s="48" t="s">
        <v>3</v>
      </c>
      <c r="C7" s="20" t="s">
        <v>146</v>
      </c>
      <c r="D7" s="20" t="s">
        <v>146</v>
      </c>
      <c r="E7" s="20" t="s">
        <v>146</v>
      </c>
      <c r="F7" s="21" t="s">
        <v>146</v>
      </c>
    </row>
    <row r="8" spans="1:6" x14ac:dyDescent="0.3">
      <c r="A8" s="335"/>
      <c r="B8" s="47" t="s">
        <v>408</v>
      </c>
      <c r="C8" s="8">
        <v>97.8</v>
      </c>
      <c r="D8" s="9">
        <v>96.6</v>
      </c>
      <c r="E8" s="9">
        <v>9.4</v>
      </c>
      <c r="F8" s="10">
        <v>9.2100000000000009</v>
      </c>
    </row>
    <row r="9" spans="1:6" x14ac:dyDescent="0.3">
      <c r="A9" s="335"/>
      <c r="B9" s="47" t="s">
        <v>409</v>
      </c>
      <c r="C9" s="8">
        <v>69.5</v>
      </c>
      <c r="D9" s="9">
        <v>68.099999999999994</v>
      </c>
      <c r="E9" s="9">
        <v>6.62</v>
      </c>
      <c r="F9" s="10">
        <v>6.42</v>
      </c>
    </row>
    <row r="10" spans="1:6" x14ac:dyDescent="0.3">
      <c r="A10" s="335"/>
      <c r="B10" s="47" t="s">
        <v>410</v>
      </c>
      <c r="C10" s="8">
        <v>13.7</v>
      </c>
      <c r="D10" s="9">
        <v>13.6</v>
      </c>
      <c r="E10" s="9">
        <v>8.4499999999999993</v>
      </c>
      <c r="F10" s="10">
        <v>8.24</v>
      </c>
    </row>
    <row r="11" spans="1:6" x14ac:dyDescent="0.3">
      <c r="A11" s="335"/>
      <c r="B11" s="47" t="s">
        <v>148</v>
      </c>
      <c r="C11" s="8">
        <v>103</v>
      </c>
      <c r="D11" s="9">
        <v>102</v>
      </c>
      <c r="E11" s="9">
        <v>9.91</v>
      </c>
      <c r="F11" s="10">
        <v>9.67</v>
      </c>
    </row>
    <row r="12" spans="1:6" x14ac:dyDescent="0.3">
      <c r="A12" s="335"/>
      <c r="B12" s="47" t="s">
        <v>149</v>
      </c>
      <c r="C12" s="8">
        <v>72.5</v>
      </c>
      <c r="D12" s="9">
        <v>71.099999999999994</v>
      </c>
      <c r="E12" s="9">
        <v>6.9</v>
      </c>
      <c r="F12" s="10">
        <v>6.69</v>
      </c>
    </row>
    <row r="13" spans="1:6" x14ac:dyDescent="0.3">
      <c r="A13" s="335"/>
      <c r="B13" s="47" t="s">
        <v>150</v>
      </c>
      <c r="C13" s="8">
        <v>14.3</v>
      </c>
      <c r="D13" s="9">
        <v>14.1</v>
      </c>
      <c r="E13" s="9">
        <v>8.83</v>
      </c>
      <c r="F13" s="10">
        <v>8.59</v>
      </c>
    </row>
    <row r="14" spans="1:6" x14ac:dyDescent="0.3">
      <c r="A14" s="335"/>
      <c r="B14" s="47" t="s">
        <v>151</v>
      </c>
      <c r="C14" s="8">
        <v>0.66600000000000004</v>
      </c>
      <c r="D14" s="9">
        <v>0.67500000000000004</v>
      </c>
      <c r="E14" s="9">
        <v>0.63800000000000001</v>
      </c>
      <c r="F14" s="10">
        <v>0.65500000000000003</v>
      </c>
    </row>
    <row r="15" spans="1:6" x14ac:dyDescent="0.3">
      <c r="A15" s="335"/>
      <c r="B15" s="47" t="s">
        <v>152</v>
      </c>
      <c r="C15" s="8">
        <f t="shared" ref="C15:F17" si="0">C8-C11</f>
        <v>-5.2000000000000028</v>
      </c>
      <c r="D15" s="9">
        <f t="shared" si="0"/>
        <v>-5.4000000000000057</v>
      </c>
      <c r="E15" s="9">
        <f t="shared" si="0"/>
        <v>-0.50999999999999979</v>
      </c>
      <c r="F15" s="10">
        <f t="shared" si="0"/>
        <v>-0.45999999999999908</v>
      </c>
    </row>
    <row r="16" spans="1:6" x14ac:dyDescent="0.3">
      <c r="A16" s="335"/>
      <c r="B16" s="47" t="s">
        <v>153</v>
      </c>
      <c r="C16" s="8">
        <f t="shared" si="0"/>
        <v>-3</v>
      </c>
      <c r="D16" s="9">
        <f t="shared" si="0"/>
        <v>-3</v>
      </c>
      <c r="E16" s="9">
        <f t="shared" si="0"/>
        <v>-0.28000000000000025</v>
      </c>
      <c r="F16" s="10">
        <f t="shared" si="0"/>
        <v>-0.27000000000000046</v>
      </c>
    </row>
    <row r="17" spans="1:6" x14ac:dyDescent="0.3">
      <c r="A17" s="335"/>
      <c r="B17" s="47" t="s">
        <v>154</v>
      </c>
      <c r="C17" s="8">
        <f t="shared" si="0"/>
        <v>-0.60000000000000142</v>
      </c>
      <c r="D17" s="9">
        <f t="shared" si="0"/>
        <v>-0.5</v>
      </c>
      <c r="E17" s="9">
        <f t="shared" si="0"/>
        <v>-0.38000000000000078</v>
      </c>
      <c r="F17" s="10">
        <f t="shared" si="0"/>
        <v>-0.34999999999999964</v>
      </c>
    </row>
    <row r="18" spans="1:6" ht="15" thickBot="1" x14ac:dyDescent="0.35">
      <c r="A18" s="336"/>
      <c r="B18" s="48" t="s">
        <v>155</v>
      </c>
      <c r="C18" s="13">
        <f t="shared" ref="C18:F18" si="1">C4-C14</f>
        <v>3.2999999999999918E-2</v>
      </c>
      <c r="D18" s="14">
        <f t="shared" si="1"/>
        <v>3.1999999999999917E-2</v>
      </c>
      <c r="E18" s="14">
        <f t="shared" si="1"/>
        <v>3.400000000000003E-2</v>
      </c>
      <c r="F18" s="15">
        <f t="shared" si="1"/>
        <v>3.2000000000000028E-2</v>
      </c>
    </row>
    <row r="19" spans="1:6" ht="15" thickBot="1" x14ac:dyDescent="0.35"/>
    <row r="20" spans="1:6" ht="72.599999999999994" thickBot="1" x14ac:dyDescent="0.35">
      <c r="A20" s="332" t="s">
        <v>144</v>
      </c>
      <c r="B20" s="45" t="s">
        <v>8</v>
      </c>
      <c r="C20" s="22" t="s">
        <v>16</v>
      </c>
      <c r="D20" s="16" t="s">
        <v>17</v>
      </c>
      <c r="E20" s="16" t="s">
        <v>18</v>
      </c>
      <c r="F20" s="19" t="s">
        <v>24</v>
      </c>
    </row>
    <row r="21" spans="1:6" x14ac:dyDescent="0.3">
      <c r="A21" s="335"/>
      <c r="B21" s="46" t="s">
        <v>0</v>
      </c>
      <c r="C21" s="4">
        <v>0.70199999999999996</v>
      </c>
      <c r="D21" s="5">
        <v>0.70599999999999996</v>
      </c>
      <c r="E21" s="5">
        <v>0.66900000000000004</v>
      </c>
      <c r="F21" s="6">
        <v>0.68500000000000005</v>
      </c>
    </row>
    <row r="22" spans="1:6" x14ac:dyDescent="0.3">
      <c r="A22" s="335"/>
      <c r="B22" s="47" t="s">
        <v>1</v>
      </c>
      <c r="C22" s="8">
        <v>0.69</v>
      </c>
      <c r="D22" s="9">
        <v>0.69399999999999995</v>
      </c>
      <c r="E22" s="9">
        <v>0.65700000000000003</v>
      </c>
      <c r="F22" s="10">
        <v>0.67</v>
      </c>
    </row>
    <row r="23" spans="1:6" x14ac:dyDescent="0.3">
      <c r="A23" s="335"/>
      <c r="B23" s="47" t="s">
        <v>2</v>
      </c>
      <c r="C23" s="8">
        <v>59.7</v>
      </c>
      <c r="D23" s="9">
        <v>58.5</v>
      </c>
      <c r="E23" s="9">
        <v>53.8</v>
      </c>
      <c r="F23" s="10">
        <v>48.5</v>
      </c>
    </row>
    <row r="24" spans="1:6" x14ac:dyDescent="0.3">
      <c r="A24" s="335"/>
      <c r="B24" s="47" t="s">
        <v>3</v>
      </c>
      <c r="C24" s="50" t="s">
        <v>147</v>
      </c>
      <c r="D24" s="11" t="s">
        <v>147</v>
      </c>
      <c r="E24" s="11" t="s">
        <v>147</v>
      </c>
      <c r="F24" s="12" t="s">
        <v>147</v>
      </c>
    </row>
    <row r="25" spans="1:6" x14ac:dyDescent="0.3">
      <c r="A25" s="335"/>
      <c r="B25" s="49" t="s">
        <v>23</v>
      </c>
      <c r="C25" s="69">
        <v>3</v>
      </c>
      <c r="D25" s="70">
        <v>4</v>
      </c>
      <c r="E25" s="70">
        <v>4</v>
      </c>
      <c r="F25" s="71">
        <v>5</v>
      </c>
    </row>
    <row r="26" spans="1:6" x14ac:dyDescent="0.3">
      <c r="A26" s="335"/>
      <c r="B26" s="47" t="s">
        <v>9</v>
      </c>
      <c r="C26" s="8">
        <v>97.5</v>
      </c>
      <c r="D26" s="9">
        <v>96.7</v>
      </c>
      <c r="E26" s="9">
        <v>9.4600000000000009</v>
      </c>
      <c r="F26" s="10">
        <v>9.24</v>
      </c>
    </row>
    <row r="27" spans="1:6" x14ac:dyDescent="0.3">
      <c r="A27" s="335"/>
      <c r="B27" s="47" t="s">
        <v>10</v>
      </c>
      <c r="C27" s="8">
        <v>69.3</v>
      </c>
      <c r="D27" s="9">
        <v>67.7</v>
      </c>
      <c r="E27" s="9">
        <v>6.63</v>
      </c>
      <c r="F27" s="10">
        <v>6.39</v>
      </c>
    </row>
    <row r="28" spans="1:6" x14ac:dyDescent="0.3">
      <c r="A28" s="335"/>
      <c r="B28" s="47" t="s">
        <v>11</v>
      </c>
      <c r="C28" s="8">
        <v>13.7</v>
      </c>
      <c r="D28" s="9">
        <v>13.5</v>
      </c>
      <c r="E28" s="9">
        <v>8.4600000000000009</v>
      </c>
      <c r="F28" s="10">
        <v>8.1999999999999993</v>
      </c>
    </row>
    <row r="29" spans="1:6" x14ac:dyDescent="0.3">
      <c r="A29" s="335"/>
      <c r="B29" s="47" t="s">
        <v>12</v>
      </c>
      <c r="C29" s="8">
        <v>101</v>
      </c>
      <c r="D29" s="9">
        <v>98.9</v>
      </c>
      <c r="E29" s="9">
        <v>9.6</v>
      </c>
      <c r="F29" s="10">
        <v>9.4499999999999993</v>
      </c>
    </row>
    <row r="30" spans="1:6" x14ac:dyDescent="0.3">
      <c r="A30" s="335"/>
      <c r="B30" s="47" t="s">
        <v>13</v>
      </c>
      <c r="C30" s="8">
        <v>72.3</v>
      </c>
      <c r="D30" s="9">
        <v>71.2</v>
      </c>
      <c r="E30" s="9">
        <v>6.84</v>
      </c>
      <c r="F30" s="10">
        <v>6.87</v>
      </c>
    </row>
    <row r="31" spans="1:6" x14ac:dyDescent="0.3">
      <c r="A31" s="335"/>
      <c r="B31" s="47" t="s">
        <v>14</v>
      </c>
      <c r="C31" s="8">
        <v>14.6</v>
      </c>
      <c r="D31" s="9">
        <v>14.4</v>
      </c>
      <c r="E31" s="9">
        <v>8.92</v>
      </c>
      <c r="F31" s="10">
        <v>8.9700000000000006</v>
      </c>
    </row>
    <row r="32" spans="1:6" x14ac:dyDescent="0.3">
      <c r="A32" s="335"/>
      <c r="B32" s="47" t="s">
        <v>15</v>
      </c>
      <c r="C32" s="8">
        <v>0.67900000000000005</v>
      </c>
      <c r="D32" s="9">
        <v>0.69299999999999995</v>
      </c>
      <c r="E32" s="9">
        <v>0.66400000000000003</v>
      </c>
      <c r="F32" s="10">
        <v>0.67500000000000004</v>
      </c>
    </row>
    <row r="33" spans="1:8" x14ac:dyDescent="0.3">
      <c r="A33" s="335"/>
      <c r="B33" s="47" t="s">
        <v>4</v>
      </c>
      <c r="C33" s="8">
        <f t="shared" ref="C33:F35" si="2">C26-C29</f>
        <v>-3.5</v>
      </c>
      <c r="D33" s="9">
        <f t="shared" si="2"/>
        <v>-2.2000000000000028</v>
      </c>
      <c r="E33" s="9">
        <f t="shared" si="2"/>
        <v>-0.13999999999999879</v>
      </c>
      <c r="F33" s="10">
        <f t="shared" si="2"/>
        <v>-0.20999999999999908</v>
      </c>
    </row>
    <row r="34" spans="1:8" x14ac:dyDescent="0.3">
      <c r="A34" s="335"/>
      <c r="B34" s="47" t="s">
        <v>5</v>
      </c>
      <c r="C34" s="8">
        <f t="shared" si="2"/>
        <v>-3</v>
      </c>
      <c r="D34" s="9">
        <f t="shared" si="2"/>
        <v>-3.5</v>
      </c>
      <c r="E34" s="9">
        <f t="shared" si="2"/>
        <v>-0.20999999999999996</v>
      </c>
      <c r="F34" s="10">
        <f t="shared" si="2"/>
        <v>-0.48000000000000043</v>
      </c>
    </row>
    <row r="35" spans="1:8" x14ac:dyDescent="0.3">
      <c r="A35" s="335"/>
      <c r="B35" s="47" t="s">
        <v>6</v>
      </c>
      <c r="C35" s="8">
        <f t="shared" si="2"/>
        <v>-0.90000000000000036</v>
      </c>
      <c r="D35" s="9">
        <f t="shared" si="2"/>
        <v>-0.90000000000000036</v>
      </c>
      <c r="E35" s="9">
        <f t="shared" si="2"/>
        <v>-0.45999999999999908</v>
      </c>
      <c r="F35" s="10">
        <f t="shared" si="2"/>
        <v>-0.77000000000000135</v>
      </c>
    </row>
    <row r="36" spans="1:8" ht="15" thickBot="1" x14ac:dyDescent="0.35">
      <c r="A36" s="336"/>
      <c r="B36" s="48" t="s">
        <v>7</v>
      </c>
      <c r="C36" s="13">
        <f t="shared" ref="C36:F36" si="3">C21-C32</f>
        <v>2.2999999999999909E-2</v>
      </c>
      <c r="D36" s="14">
        <f t="shared" si="3"/>
        <v>1.3000000000000012E-2</v>
      </c>
      <c r="E36" s="14">
        <f t="shared" si="3"/>
        <v>5.0000000000000044E-3</v>
      </c>
      <c r="F36" s="15">
        <f t="shared" si="3"/>
        <v>1.0000000000000009E-2</v>
      </c>
    </row>
    <row r="37" spans="1:8" ht="15" thickBot="1" x14ac:dyDescent="0.35"/>
    <row r="38" spans="1:8" ht="15" thickBot="1" x14ac:dyDescent="0.35">
      <c r="A38" s="304" t="s">
        <v>173</v>
      </c>
      <c r="B38" s="51" t="s">
        <v>165</v>
      </c>
      <c r="C38" s="232" t="s">
        <v>167</v>
      </c>
      <c r="D38" s="233" t="s">
        <v>166</v>
      </c>
      <c r="E38" s="234" t="s">
        <v>169</v>
      </c>
      <c r="F38" s="233" t="s">
        <v>168</v>
      </c>
      <c r="G38" s="64" t="s">
        <v>170</v>
      </c>
      <c r="H38" s="65" t="s">
        <v>171</v>
      </c>
    </row>
    <row r="39" spans="1:8" x14ac:dyDescent="0.3">
      <c r="A39" s="305"/>
      <c r="B39" s="84">
        <v>760</v>
      </c>
      <c r="C39" s="79">
        <v>564</v>
      </c>
      <c r="D39" s="79">
        <v>956</v>
      </c>
      <c r="E39" s="79">
        <v>744</v>
      </c>
      <c r="F39" s="79">
        <v>776</v>
      </c>
      <c r="G39" s="79">
        <v>728</v>
      </c>
      <c r="H39" s="80">
        <f>G39-B39</f>
        <v>-32</v>
      </c>
    </row>
    <row r="40" spans="1:8" x14ac:dyDescent="0.3">
      <c r="A40" s="305"/>
      <c r="B40" s="85">
        <v>659</v>
      </c>
      <c r="C40" s="75">
        <v>463</v>
      </c>
      <c r="D40" s="75">
        <v>855</v>
      </c>
      <c r="E40" s="75">
        <v>640</v>
      </c>
      <c r="F40" s="75">
        <v>678</v>
      </c>
      <c r="G40" s="75">
        <v>545</v>
      </c>
      <c r="H40" s="76">
        <f>G40-B40</f>
        <v>-114</v>
      </c>
    </row>
    <row r="41" spans="1:8" x14ac:dyDescent="0.3">
      <c r="A41" s="305"/>
      <c r="B41" s="85">
        <v>764</v>
      </c>
      <c r="C41" s="75">
        <v>564</v>
      </c>
      <c r="D41" s="75">
        <v>964</v>
      </c>
      <c r="E41" s="75">
        <v>721</v>
      </c>
      <c r="F41" s="75">
        <v>807</v>
      </c>
      <c r="G41" s="75">
        <v>925</v>
      </c>
      <c r="H41" s="76">
        <f>G41-B41</f>
        <v>161</v>
      </c>
    </row>
    <row r="42" spans="1:8" ht="15" thickBot="1" x14ac:dyDescent="0.35">
      <c r="A42" s="306"/>
      <c r="B42" s="86">
        <v>707</v>
      </c>
      <c r="C42" s="77">
        <v>510</v>
      </c>
      <c r="D42" s="77">
        <v>905</v>
      </c>
      <c r="E42" s="77">
        <v>675</v>
      </c>
      <c r="F42" s="77">
        <v>739</v>
      </c>
      <c r="G42" s="77">
        <v>1033</v>
      </c>
      <c r="H42" s="78">
        <f>G42-B42</f>
        <v>326</v>
      </c>
    </row>
    <row r="43" spans="1:8" ht="15" thickBot="1" x14ac:dyDescent="0.35"/>
    <row r="44" spans="1:8" ht="15" thickBot="1" x14ac:dyDescent="0.35">
      <c r="A44" s="304" t="s">
        <v>174</v>
      </c>
      <c r="B44" s="51" t="s">
        <v>165</v>
      </c>
      <c r="C44" s="232" t="s">
        <v>167</v>
      </c>
      <c r="D44" s="233" t="s">
        <v>166</v>
      </c>
      <c r="E44" s="234" t="s">
        <v>169</v>
      </c>
      <c r="F44" s="233" t="s">
        <v>168</v>
      </c>
      <c r="G44" s="64" t="s">
        <v>170</v>
      </c>
      <c r="H44" s="65" t="s">
        <v>171</v>
      </c>
    </row>
    <row r="45" spans="1:8" x14ac:dyDescent="0.3">
      <c r="A45" s="305"/>
      <c r="B45" s="84">
        <v>771</v>
      </c>
      <c r="C45" s="79">
        <v>578</v>
      </c>
      <c r="D45" s="79">
        <v>964</v>
      </c>
      <c r="E45" s="79">
        <v>757</v>
      </c>
      <c r="F45" s="79">
        <v>785</v>
      </c>
      <c r="G45" s="79">
        <v>728</v>
      </c>
      <c r="H45" s="80">
        <f>G45-B45</f>
        <v>-43</v>
      </c>
    </row>
    <row r="46" spans="1:8" x14ac:dyDescent="0.3">
      <c r="A46" s="305"/>
      <c r="B46" s="85">
        <v>625</v>
      </c>
      <c r="C46" s="75">
        <v>432</v>
      </c>
      <c r="D46" s="75">
        <v>818</v>
      </c>
      <c r="E46" s="75">
        <v>613</v>
      </c>
      <c r="F46" s="75">
        <v>637</v>
      </c>
      <c r="G46" s="75">
        <v>545</v>
      </c>
      <c r="H46" s="76">
        <f>G46-B46</f>
        <v>-80</v>
      </c>
    </row>
    <row r="47" spans="1:8" x14ac:dyDescent="0.3">
      <c r="A47" s="305"/>
      <c r="B47" s="85">
        <v>739</v>
      </c>
      <c r="C47" s="75">
        <v>542</v>
      </c>
      <c r="D47" s="75">
        <v>935</v>
      </c>
      <c r="E47" s="75">
        <v>700</v>
      </c>
      <c r="F47" s="75">
        <v>777</v>
      </c>
      <c r="G47" s="75">
        <v>925</v>
      </c>
      <c r="H47" s="76">
        <f>G47-B47</f>
        <v>186</v>
      </c>
    </row>
    <row r="48" spans="1:8" ht="15" thickBot="1" x14ac:dyDescent="0.35">
      <c r="A48" s="306"/>
      <c r="B48" s="86">
        <v>696</v>
      </c>
      <c r="C48" s="77">
        <v>501</v>
      </c>
      <c r="D48" s="77">
        <v>891</v>
      </c>
      <c r="E48" s="77">
        <v>666</v>
      </c>
      <c r="F48" s="77">
        <v>726</v>
      </c>
      <c r="G48" s="77">
        <v>1033</v>
      </c>
      <c r="H48" s="78">
        <f>G48-B48</f>
        <v>337</v>
      </c>
    </row>
    <row r="49" spans="1:10" ht="15" thickBot="1" x14ac:dyDescent="0.35"/>
    <row r="50" spans="1:10" ht="15" thickBot="1" x14ac:dyDescent="0.35">
      <c r="A50" s="304" t="s">
        <v>175</v>
      </c>
      <c r="B50" s="51" t="s">
        <v>165</v>
      </c>
      <c r="C50" s="232" t="s">
        <v>167</v>
      </c>
      <c r="D50" s="233" t="s">
        <v>166</v>
      </c>
      <c r="E50" s="234" t="s">
        <v>169</v>
      </c>
      <c r="F50" s="233" t="s">
        <v>168</v>
      </c>
      <c r="G50" s="64" t="s">
        <v>170</v>
      </c>
      <c r="H50" s="65" t="s">
        <v>171</v>
      </c>
    </row>
    <row r="51" spans="1:10" x14ac:dyDescent="0.3">
      <c r="A51" s="305"/>
      <c r="B51" s="84">
        <v>756</v>
      </c>
      <c r="C51" s="79">
        <v>549</v>
      </c>
      <c r="D51" s="79">
        <v>988</v>
      </c>
      <c r="E51" s="79">
        <v>739</v>
      </c>
      <c r="F51" s="79">
        <v>778</v>
      </c>
      <c r="G51" s="79">
        <v>728</v>
      </c>
      <c r="H51" s="80">
        <f t="shared" ref="H51:H54" si="4">G51-B51</f>
        <v>-28</v>
      </c>
    </row>
    <row r="52" spans="1:10" x14ac:dyDescent="0.3">
      <c r="A52" s="305"/>
      <c r="B52" s="85">
        <v>656</v>
      </c>
      <c r="C52" s="75">
        <v>460</v>
      </c>
      <c r="D52" s="75">
        <v>877</v>
      </c>
      <c r="E52" s="75">
        <v>639</v>
      </c>
      <c r="F52" s="75">
        <v>676</v>
      </c>
      <c r="G52" s="75">
        <v>545</v>
      </c>
      <c r="H52" s="76">
        <f t="shared" si="4"/>
        <v>-111</v>
      </c>
    </row>
    <row r="53" spans="1:10" x14ac:dyDescent="0.3">
      <c r="A53" s="305"/>
      <c r="B53" s="85">
        <v>745</v>
      </c>
      <c r="C53" s="75">
        <v>539</v>
      </c>
      <c r="D53" s="75">
        <v>976</v>
      </c>
      <c r="E53" s="75">
        <v>727</v>
      </c>
      <c r="F53" s="75">
        <v>766</v>
      </c>
      <c r="G53" s="75">
        <v>925</v>
      </c>
      <c r="H53" s="76">
        <f t="shared" si="4"/>
        <v>180</v>
      </c>
    </row>
    <row r="54" spans="1:10" ht="15" thickBot="1" x14ac:dyDescent="0.35">
      <c r="A54" s="306"/>
      <c r="B54" s="86">
        <v>685</v>
      </c>
      <c r="C54" s="77">
        <v>486</v>
      </c>
      <c r="D54" s="77">
        <v>910</v>
      </c>
      <c r="E54" s="77">
        <v>668</v>
      </c>
      <c r="F54" s="77">
        <v>706</v>
      </c>
      <c r="G54" s="77">
        <v>1033</v>
      </c>
      <c r="H54" s="78">
        <f t="shared" si="4"/>
        <v>348</v>
      </c>
    </row>
    <row r="55" spans="1:10" ht="15" thickBot="1" x14ac:dyDescent="0.35"/>
    <row r="56" spans="1:10" ht="15" thickBot="1" x14ac:dyDescent="0.35">
      <c r="A56" s="304" t="s">
        <v>172</v>
      </c>
      <c r="B56" s="51" t="s">
        <v>165</v>
      </c>
      <c r="C56" s="232" t="s">
        <v>167</v>
      </c>
      <c r="D56" s="233" t="s">
        <v>166</v>
      </c>
      <c r="E56" s="234" t="s">
        <v>169</v>
      </c>
      <c r="F56" s="233" t="s">
        <v>168</v>
      </c>
      <c r="G56" s="64" t="s">
        <v>170</v>
      </c>
      <c r="H56" s="65" t="s">
        <v>171</v>
      </c>
    </row>
    <row r="57" spans="1:10" x14ac:dyDescent="0.3">
      <c r="A57" s="305"/>
      <c r="B57" s="84">
        <v>752</v>
      </c>
      <c r="C57" s="79">
        <v>549</v>
      </c>
      <c r="D57" s="79">
        <v>979</v>
      </c>
      <c r="E57" s="79">
        <v>735</v>
      </c>
      <c r="F57" s="79">
        <v>773</v>
      </c>
      <c r="G57" s="79">
        <v>728</v>
      </c>
      <c r="H57" s="80">
        <f>G57-B57</f>
        <v>-24</v>
      </c>
      <c r="I57"/>
    </row>
    <row r="58" spans="1:10" x14ac:dyDescent="0.3">
      <c r="A58" s="305"/>
      <c r="B58" s="85">
        <v>643</v>
      </c>
      <c r="C58" s="75">
        <v>453</v>
      </c>
      <c r="D58" s="75">
        <v>858</v>
      </c>
      <c r="E58" s="75">
        <v>627</v>
      </c>
      <c r="F58" s="75">
        <v>663</v>
      </c>
      <c r="G58" s="75">
        <v>545</v>
      </c>
      <c r="H58" s="76">
        <f t="shared" ref="H58:H60" si="5">G58-B58</f>
        <v>-98</v>
      </c>
    </row>
    <row r="59" spans="1:10" x14ac:dyDescent="0.3">
      <c r="A59" s="305"/>
      <c r="B59" s="85">
        <v>724</v>
      </c>
      <c r="C59" s="75">
        <v>524</v>
      </c>
      <c r="D59" s="75">
        <v>948</v>
      </c>
      <c r="E59" s="75">
        <v>707</v>
      </c>
      <c r="F59" s="75">
        <v>745</v>
      </c>
      <c r="G59" s="75">
        <v>925</v>
      </c>
      <c r="H59" s="76">
        <f t="shared" si="5"/>
        <v>201</v>
      </c>
    </row>
    <row r="60" spans="1:10" ht="15" thickBot="1" x14ac:dyDescent="0.35">
      <c r="A60" s="306"/>
      <c r="B60" s="86">
        <v>666</v>
      </c>
      <c r="C60" s="77">
        <v>473</v>
      </c>
      <c r="D60" s="77">
        <v>883</v>
      </c>
      <c r="E60" s="77">
        <v>649</v>
      </c>
      <c r="F60" s="77">
        <v>686</v>
      </c>
      <c r="G60" s="77">
        <v>1033</v>
      </c>
      <c r="H60" s="78">
        <f t="shared" si="5"/>
        <v>367</v>
      </c>
    </row>
    <row r="61" spans="1:10" ht="15" thickBot="1" x14ac:dyDescent="0.35">
      <c r="A61" s="73"/>
      <c r="B61" s="74"/>
      <c r="C61" s="74"/>
      <c r="D61" s="74"/>
      <c r="E61" s="74"/>
      <c r="F61" s="74"/>
      <c r="G61" s="74"/>
      <c r="H61" s="74"/>
    </row>
    <row r="62" spans="1:10" ht="15" thickBot="1" x14ac:dyDescent="0.35">
      <c r="A62" s="304" t="s">
        <v>158</v>
      </c>
      <c r="B62" s="338" t="s">
        <v>156</v>
      </c>
      <c r="C62" s="339"/>
      <c r="D62" s="339"/>
      <c r="E62" s="339"/>
      <c r="F62" s="339"/>
      <c r="G62" s="339"/>
      <c r="H62" s="339"/>
      <c r="I62" s="339"/>
      <c r="J62" s="340"/>
    </row>
    <row r="63" spans="1:10" ht="14.4" customHeight="1" x14ac:dyDescent="0.3">
      <c r="A63" s="341"/>
      <c r="B63" s="43" t="s">
        <v>25</v>
      </c>
      <c r="C63" s="5" t="s">
        <v>26</v>
      </c>
      <c r="D63" s="5" t="s">
        <v>29</v>
      </c>
      <c r="E63" s="5" t="s">
        <v>30</v>
      </c>
      <c r="F63" s="5" t="s">
        <v>31</v>
      </c>
      <c r="G63" s="5" t="s">
        <v>32</v>
      </c>
      <c r="H63" s="5" t="s">
        <v>39</v>
      </c>
      <c r="I63" s="5" t="s">
        <v>43</v>
      </c>
      <c r="J63" s="6" t="s">
        <v>47</v>
      </c>
    </row>
    <row r="64" spans="1:10" x14ac:dyDescent="0.3">
      <c r="A64" s="341"/>
      <c r="B64" s="44">
        <v>0.37140000000000001</v>
      </c>
      <c r="C64" s="9">
        <v>6.3600000000000004E-2</v>
      </c>
      <c r="D64" s="9">
        <v>0.1235</v>
      </c>
      <c r="E64" s="9">
        <v>-0.108</v>
      </c>
      <c r="F64" s="9">
        <v>-0.12859999999999999</v>
      </c>
      <c r="G64" s="9">
        <v>0.44679999999999997</v>
      </c>
      <c r="H64" s="9">
        <v>5.9200000000000003E-2</v>
      </c>
      <c r="I64" s="9">
        <v>-6.4899999999999999E-2</v>
      </c>
      <c r="J64" s="10">
        <v>-7.1099999999999997E-2</v>
      </c>
    </row>
    <row r="65" spans="1:10" x14ac:dyDescent="0.3">
      <c r="A65" s="341"/>
      <c r="B65" s="44" t="s">
        <v>52</v>
      </c>
      <c r="C65" s="9" t="s">
        <v>53</v>
      </c>
      <c r="D65" s="9" t="s">
        <v>68</v>
      </c>
      <c r="E65" s="9" t="s">
        <v>72</v>
      </c>
      <c r="F65" s="9" t="s">
        <v>74</v>
      </c>
      <c r="G65" s="9" t="s">
        <v>75</v>
      </c>
      <c r="H65" s="9" t="s">
        <v>76</v>
      </c>
      <c r="I65" s="9" t="s">
        <v>78</v>
      </c>
      <c r="J65" s="10" t="s">
        <v>79</v>
      </c>
    </row>
    <row r="66" spans="1:10" x14ac:dyDescent="0.3">
      <c r="A66" s="341"/>
      <c r="B66" s="44">
        <v>-4.2700000000000002E-2</v>
      </c>
      <c r="C66" s="9">
        <v>-5.04E-2</v>
      </c>
      <c r="D66" s="9">
        <v>-9.9299999999999999E-2</v>
      </c>
      <c r="E66" s="9">
        <v>7.9600000000000004E-2</v>
      </c>
      <c r="F66" s="9">
        <v>-6.3399999999999998E-2</v>
      </c>
      <c r="G66" s="9">
        <v>-7.1599999999999997E-2</v>
      </c>
      <c r="H66" s="9">
        <v>-9.5799999999999996E-2</v>
      </c>
      <c r="I66" s="9">
        <v>-5.33E-2</v>
      </c>
      <c r="J66" s="10">
        <v>-4.4200000000000003E-2</v>
      </c>
    </row>
    <row r="67" spans="1:10" x14ac:dyDescent="0.3">
      <c r="A67" s="341"/>
      <c r="B67" s="44" t="s">
        <v>81</v>
      </c>
      <c r="C67" s="9" t="s">
        <v>85</v>
      </c>
      <c r="D67" s="9" t="s">
        <v>94</v>
      </c>
      <c r="E67" s="9" t="s">
        <v>100</v>
      </c>
      <c r="F67" s="9" t="s">
        <v>112</v>
      </c>
      <c r="G67" s="9"/>
      <c r="H67" s="9"/>
      <c r="I67" s="9"/>
      <c r="J67" s="10"/>
    </row>
    <row r="68" spans="1:10" ht="15" thickBot="1" x14ac:dyDescent="0.35">
      <c r="A68" s="341"/>
      <c r="B68" s="82">
        <v>-9.64E-2</v>
      </c>
      <c r="C68" s="59">
        <v>-5.2299999999999999E-2</v>
      </c>
      <c r="D68" s="59">
        <v>-4.4900000000000002E-2</v>
      </c>
      <c r="E68" s="59">
        <v>-6.7599999999999993E-2</v>
      </c>
      <c r="F68" s="59">
        <v>-7.6899999999999996E-2</v>
      </c>
      <c r="G68" s="59"/>
      <c r="H68" s="59"/>
      <c r="I68" s="59"/>
      <c r="J68" s="60"/>
    </row>
    <row r="69" spans="1:10" ht="15" thickBot="1" x14ac:dyDescent="0.35">
      <c r="A69" s="341"/>
      <c r="B69" s="338" t="s">
        <v>116</v>
      </c>
      <c r="C69" s="339"/>
      <c r="D69" s="339"/>
      <c r="E69" s="339"/>
      <c r="F69" s="339"/>
      <c r="G69" s="339"/>
      <c r="H69" s="339"/>
      <c r="I69" s="339"/>
      <c r="J69" s="340"/>
    </row>
    <row r="70" spans="1:10" x14ac:dyDescent="0.3">
      <c r="A70" s="341"/>
      <c r="B70" s="43" t="s">
        <v>25</v>
      </c>
      <c r="C70" s="5" t="s">
        <v>26</v>
      </c>
      <c r="D70" s="5" t="s">
        <v>29</v>
      </c>
      <c r="E70" s="5" t="s">
        <v>30</v>
      </c>
      <c r="F70" s="5" t="s">
        <v>31</v>
      </c>
      <c r="G70" s="5" t="s">
        <v>32</v>
      </c>
      <c r="H70" s="5" t="s">
        <v>39</v>
      </c>
      <c r="I70" s="5" t="s">
        <v>43</v>
      </c>
      <c r="J70" s="6" t="s">
        <v>47</v>
      </c>
    </row>
    <row r="71" spans="1:10" x14ac:dyDescent="0.3">
      <c r="A71" s="341"/>
      <c r="B71" s="44">
        <v>6.05</v>
      </c>
      <c r="C71" s="9">
        <v>2.35</v>
      </c>
      <c r="D71" s="9">
        <v>4.55</v>
      </c>
      <c r="E71" s="9">
        <v>2.04</v>
      </c>
      <c r="F71" s="9">
        <v>5.57</v>
      </c>
      <c r="G71" s="9">
        <v>6.08</v>
      </c>
      <c r="H71" s="9">
        <v>1.21</v>
      </c>
      <c r="I71" s="9">
        <v>1.06</v>
      </c>
      <c r="J71" s="10">
        <v>1.64</v>
      </c>
    </row>
    <row r="72" spans="1:10" x14ac:dyDescent="0.3">
      <c r="A72" s="341"/>
      <c r="B72" s="44" t="s">
        <v>52</v>
      </c>
      <c r="C72" s="9" t="s">
        <v>53</v>
      </c>
      <c r="D72" s="9" t="s">
        <v>68</v>
      </c>
      <c r="E72" s="9" t="s">
        <v>72</v>
      </c>
      <c r="F72" s="9" t="s">
        <v>74</v>
      </c>
      <c r="G72" s="9" t="s">
        <v>75</v>
      </c>
      <c r="H72" s="9" t="s">
        <v>76</v>
      </c>
      <c r="I72" s="9" t="s">
        <v>78</v>
      </c>
      <c r="J72" s="10" t="s">
        <v>79</v>
      </c>
    </row>
    <row r="73" spans="1:10" x14ac:dyDescent="0.3">
      <c r="A73" s="341"/>
      <c r="B73" s="44">
        <v>1.04</v>
      </c>
      <c r="C73" s="9">
        <v>1.05</v>
      </c>
      <c r="D73" s="9">
        <v>1.1000000000000001</v>
      </c>
      <c r="E73" s="9">
        <v>1.07</v>
      </c>
      <c r="F73" s="9">
        <v>1.62</v>
      </c>
      <c r="G73" s="9">
        <v>1.03</v>
      </c>
      <c r="H73" s="9">
        <v>1.03</v>
      </c>
      <c r="I73" s="9">
        <v>1.1000000000000001</v>
      </c>
      <c r="J73" s="10">
        <v>1.03</v>
      </c>
    </row>
    <row r="74" spans="1:10" x14ac:dyDescent="0.3">
      <c r="A74" s="341"/>
      <c r="B74" s="44" t="s">
        <v>81</v>
      </c>
      <c r="C74" s="9" t="s">
        <v>85</v>
      </c>
      <c r="D74" s="9" t="s">
        <v>94</v>
      </c>
      <c r="E74" s="9" t="s">
        <v>100</v>
      </c>
      <c r="F74" s="9" t="s">
        <v>112</v>
      </c>
      <c r="G74" s="9"/>
      <c r="H74" s="9"/>
      <c r="I74" s="9"/>
      <c r="J74" s="10"/>
    </row>
    <row r="75" spans="1:10" ht="15" thickBot="1" x14ac:dyDescent="0.35">
      <c r="A75" s="342"/>
      <c r="B75" s="83">
        <v>1.17</v>
      </c>
      <c r="C75" s="14">
        <v>1.01</v>
      </c>
      <c r="D75" s="14">
        <v>1.01</v>
      </c>
      <c r="E75" s="14">
        <v>1.33</v>
      </c>
      <c r="F75" s="14">
        <v>1.07</v>
      </c>
      <c r="G75" s="14"/>
      <c r="H75" s="14"/>
      <c r="I75" s="14"/>
      <c r="J75" s="15"/>
    </row>
    <row r="76" spans="1:10" ht="15" thickBot="1" x14ac:dyDescent="0.35">
      <c r="A76" s="72"/>
    </row>
    <row r="77" spans="1:10" ht="15" thickBot="1" x14ac:dyDescent="0.35">
      <c r="A77" s="304" t="s">
        <v>159</v>
      </c>
      <c r="B77" s="343" t="s">
        <v>156</v>
      </c>
      <c r="C77" s="343"/>
      <c r="D77" s="343"/>
      <c r="E77" s="343"/>
      <c r="F77" s="343"/>
      <c r="G77" s="343"/>
      <c r="H77" s="343"/>
      <c r="I77" s="344"/>
    </row>
    <row r="78" spans="1:10" x14ac:dyDescent="0.3">
      <c r="A78" s="341"/>
      <c r="B78" s="43" t="s">
        <v>25</v>
      </c>
      <c r="C78" s="5" t="s">
        <v>32</v>
      </c>
      <c r="D78" s="5" t="s">
        <v>30</v>
      </c>
      <c r="E78" s="5" t="s">
        <v>72</v>
      </c>
      <c r="F78" s="5" t="s">
        <v>76</v>
      </c>
      <c r="G78" s="5" t="s">
        <v>62</v>
      </c>
      <c r="H78" s="5" t="s">
        <v>68</v>
      </c>
      <c r="I78" s="6" t="s">
        <v>112</v>
      </c>
    </row>
    <row r="79" spans="1:10" x14ac:dyDescent="0.3">
      <c r="A79" s="341"/>
      <c r="B79" s="44">
        <v>0.34920000000000001</v>
      </c>
      <c r="C79" s="9">
        <v>0.5343</v>
      </c>
      <c r="D79" s="9">
        <v>-0.14899999999999999</v>
      </c>
      <c r="E79" s="9">
        <v>9.0700000000000003E-2</v>
      </c>
      <c r="F79" s="9">
        <v>-9.1800000000000007E-2</v>
      </c>
      <c r="G79" s="9">
        <v>6.7000000000000004E-2</v>
      </c>
      <c r="H79" s="9">
        <v>-8.8700000000000001E-2</v>
      </c>
      <c r="I79" s="10">
        <v>-8.48E-2</v>
      </c>
    </row>
    <row r="80" spans="1:10" x14ac:dyDescent="0.3">
      <c r="A80" s="341"/>
      <c r="B80" s="44" t="s">
        <v>81</v>
      </c>
      <c r="C80" s="9" t="s">
        <v>107</v>
      </c>
      <c r="D80" s="9" t="s">
        <v>63</v>
      </c>
      <c r="E80" s="9" t="s">
        <v>65</v>
      </c>
      <c r="F80" s="9" t="s">
        <v>47</v>
      </c>
      <c r="G80" s="9" t="s">
        <v>75</v>
      </c>
      <c r="H80" s="9" t="s">
        <v>43</v>
      </c>
      <c r="I80" s="10" t="s">
        <v>85</v>
      </c>
    </row>
    <row r="81" spans="1:10" x14ac:dyDescent="0.3">
      <c r="A81" s="341"/>
      <c r="B81" s="44">
        <v>-9.11E-2</v>
      </c>
      <c r="C81" s="9">
        <v>6.3E-2</v>
      </c>
      <c r="D81" s="9">
        <v>6.1100000000000002E-2</v>
      </c>
      <c r="E81" s="9">
        <v>5.8799999999999998E-2</v>
      </c>
      <c r="F81" s="9">
        <v>-8.1699999999999995E-2</v>
      </c>
      <c r="G81" s="9">
        <v>-6.1499999999999999E-2</v>
      </c>
      <c r="H81" s="9">
        <v>-5.5800000000000002E-2</v>
      </c>
      <c r="I81" s="10">
        <v>-5.0599999999999999E-2</v>
      </c>
    </row>
    <row r="82" spans="1:10" x14ac:dyDescent="0.3">
      <c r="A82" s="341"/>
      <c r="B82" s="44" t="s">
        <v>66</v>
      </c>
      <c r="C82" s="9" t="s">
        <v>52</v>
      </c>
      <c r="D82" s="9" t="s">
        <v>115</v>
      </c>
      <c r="E82" s="9" t="s">
        <v>79</v>
      </c>
      <c r="F82" s="9" t="s">
        <v>94</v>
      </c>
      <c r="G82" s="9" t="s">
        <v>74</v>
      </c>
      <c r="H82" s="9" t="s">
        <v>53</v>
      </c>
      <c r="I82" s="10" t="s">
        <v>100</v>
      </c>
    </row>
    <row r="83" spans="1:10" ht="15" thickBot="1" x14ac:dyDescent="0.35">
      <c r="A83" s="341"/>
      <c r="B83" s="82">
        <v>4.1500000000000002E-2</v>
      </c>
      <c r="C83" s="59">
        <v>-4.5600000000000002E-2</v>
      </c>
      <c r="D83" s="59">
        <v>-4.2799999999999998E-2</v>
      </c>
      <c r="E83" s="59">
        <v>-4.2700000000000002E-2</v>
      </c>
      <c r="F83" s="59">
        <v>-4.1099999999999998E-2</v>
      </c>
      <c r="G83" s="59">
        <v>-4.1599999999999998E-2</v>
      </c>
      <c r="H83" s="59">
        <v>-3.9800000000000002E-2</v>
      </c>
      <c r="I83" s="60">
        <v>-3.95E-2</v>
      </c>
    </row>
    <row r="84" spans="1:10" ht="15" thickBot="1" x14ac:dyDescent="0.35">
      <c r="A84" s="341"/>
      <c r="B84" s="343" t="s">
        <v>116</v>
      </c>
      <c r="C84" s="343"/>
      <c r="D84" s="343"/>
      <c r="E84" s="343"/>
      <c r="F84" s="343"/>
      <c r="G84" s="343"/>
      <c r="H84" s="343"/>
      <c r="I84" s="344"/>
    </row>
    <row r="85" spans="1:10" x14ac:dyDescent="0.3">
      <c r="A85" s="341"/>
      <c r="B85" s="43" t="s">
        <v>25</v>
      </c>
      <c r="C85" s="5" t="s">
        <v>32</v>
      </c>
      <c r="D85" s="5" t="s">
        <v>30</v>
      </c>
      <c r="E85" s="5" t="s">
        <v>72</v>
      </c>
      <c r="F85" s="5" t="s">
        <v>76</v>
      </c>
      <c r="G85" s="5" t="s">
        <v>62</v>
      </c>
      <c r="H85" s="5" t="s">
        <v>68</v>
      </c>
      <c r="I85" s="6" t="s">
        <v>112</v>
      </c>
    </row>
    <row r="86" spans="1:10" x14ac:dyDescent="0.3">
      <c r="A86" s="341"/>
      <c r="B86" s="44">
        <v>5.8</v>
      </c>
      <c r="C86" s="9">
        <v>4.3899999999999997</v>
      </c>
      <c r="D86" s="9">
        <v>1.89</v>
      </c>
      <c r="E86" s="9">
        <v>1.04</v>
      </c>
      <c r="F86" s="9">
        <v>1.02</v>
      </c>
      <c r="G86" s="9">
        <v>1.03</v>
      </c>
      <c r="H86" s="9">
        <v>1.05</v>
      </c>
      <c r="I86" s="10">
        <v>1.06</v>
      </c>
    </row>
    <row r="87" spans="1:10" x14ac:dyDescent="0.3">
      <c r="A87" s="341"/>
      <c r="B87" s="44" t="s">
        <v>81</v>
      </c>
      <c r="C87" s="9" t="s">
        <v>107</v>
      </c>
      <c r="D87" s="9" t="s">
        <v>63</v>
      </c>
      <c r="E87" s="9" t="s">
        <v>65</v>
      </c>
      <c r="F87" s="9" t="s">
        <v>47</v>
      </c>
      <c r="G87" s="9" t="s">
        <v>75</v>
      </c>
      <c r="H87" s="9" t="s">
        <v>43</v>
      </c>
      <c r="I87" s="10" t="s">
        <v>85</v>
      </c>
    </row>
    <row r="88" spans="1:10" x14ac:dyDescent="0.3">
      <c r="A88" s="341"/>
      <c r="B88" s="44">
        <v>1.1599999999999999</v>
      </c>
      <c r="C88" s="9">
        <v>1.04</v>
      </c>
      <c r="D88" s="9">
        <v>1.02</v>
      </c>
      <c r="E88" s="9">
        <v>1.03</v>
      </c>
      <c r="F88" s="9">
        <v>1.62</v>
      </c>
      <c r="G88" s="9">
        <v>1.02</v>
      </c>
      <c r="H88" s="9">
        <v>1.05</v>
      </c>
      <c r="I88" s="10">
        <v>1.01</v>
      </c>
    </row>
    <row r="89" spans="1:10" x14ac:dyDescent="0.3">
      <c r="A89" s="341"/>
      <c r="B89" s="44" t="s">
        <v>66</v>
      </c>
      <c r="C89" s="9" t="s">
        <v>52</v>
      </c>
      <c r="D89" s="9" t="s">
        <v>115</v>
      </c>
      <c r="E89" s="9" t="s">
        <v>79</v>
      </c>
      <c r="F89" s="9" t="s">
        <v>94</v>
      </c>
      <c r="G89" s="9" t="s">
        <v>74</v>
      </c>
      <c r="H89" s="9" t="s">
        <v>53</v>
      </c>
      <c r="I89" s="10" t="s">
        <v>100</v>
      </c>
    </row>
    <row r="90" spans="1:10" ht="15" thickBot="1" x14ac:dyDescent="0.35">
      <c r="A90" s="342"/>
      <c r="B90" s="83">
        <v>1.02</v>
      </c>
      <c r="C90" s="14">
        <v>1.03</v>
      </c>
      <c r="D90" s="14">
        <v>1.03</v>
      </c>
      <c r="E90" s="14">
        <v>1.02</v>
      </c>
      <c r="F90" s="14">
        <v>1</v>
      </c>
      <c r="G90" s="14">
        <v>1.01</v>
      </c>
      <c r="H90" s="14">
        <v>1.01</v>
      </c>
      <c r="I90" s="15">
        <v>1.01</v>
      </c>
    </row>
    <row r="91" spans="1:10" ht="15" thickBot="1" x14ac:dyDescent="0.35"/>
    <row r="92" spans="1:10" ht="15" thickBot="1" x14ac:dyDescent="0.35">
      <c r="A92" s="304" t="s">
        <v>160</v>
      </c>
      <c r="B92" s="343" t="s">
        <v>156</v>
      </c>
      <c r="C92" s="343"/>
      <c r="D92" s="343"/>
      <c r="E92" s="343"/>
      <c r="F92" s="343"/>
      <c r="G92" s="343"/>
      <c r="H92" s="343"/>
      <c r="I92" s="343"/>
      <c r="J92" s="344"/>
    </row>
    <row r="93" spans="1:10" x14ac:dyDescent="0.3">
      <c r="A93" s="341"/>
      <c r="B93" s="43" t="s">
        <v>25</v>
      </c>
      <c r="C93" s="5" t="s">
        <v>26</v>
      </c>
      <c r="D93" s="5" t="s">
        <v>29</v>
      </c>
      <c r="E93" s="5" t="s">
        <v>30</v>
      </c>
      <c r="F93" s="5" t="s">
        <v>31</v>
      </c>
      <c r="G93" s="5" t="s">
        <v>32</v>
      </c>
      <c r="H93" s="5" t="s">
        <v>39</v>
      </c>
      <c r="I93" s="5" t="s">
        <v>43</v>
      </c>
      <c r="J93" s="6" t="s">
        <v>47</v>
      </c>
    </row>
    <row r="94" spans="1:10" x14ac:dyDescent="0.3">
      <c r="A94" s="341"/>
      <c r="B94" s="44">
        <v>0.34229999999999999</v>
      </c>
      <c r="C94" s="9">
        <v>9.0200000000000002E-2</v>
      </c>
      <c r="D94" s="9">
        <v>0.1552</v>
      </c>
      <c r="E94" s="9">
        <v>-0.13880000000000001</v>
      </c>
      <c r="F94" s="9">
        <v>-0.15040000000000001</v>
      </c>
      <c r="G94" s="9">
        <v>0.44519999999999998</v>
      </c>
      <c r="H94" s="9">
        <v>8.2000000000000003E-2</v>
      </c>
      <c r="I94" s="9">
        <v>-6.3500000000000001E-2</v>
      </c>
      <c r="J94" s="10">
        <v>-8.0399999999999999E-2</v>
      </c>
    </row>
    <row r="95" spans="1:10" x14ac:dyDescent="0.3">
      <c r="A95" s="341"/>
      <c r="B95" s="44" t="s">
        <v>52</v>
      </c>
      <c r="C95" s="9" t="s">
        <v>53</v>
      </c>
      <c r="D95" s="9" t="s">
        <v>68</v>
      </c>
      <c r="E95" s="9" t="s">
        <v>74</v>
      </c>
      <c r="F95" s="9" t="s">
        <v>75</v>
      </c>
      <c r="G95" s="9" t="s">
        <v>76</v>
      </c>
      <c r="H95" s="9" t="s">
        <v>78</v>
      </c>
      <c r="I95" s="9" t="s">
        <v>79</v>
      </c>
      <c r="J95" s="10" t="s">
        <v>81</v>
      </c>
    </row>
    <row r="96" spans="1:10" x14ac:dyDescent="0.3">
      <c r="A96" s="341"/>
      <c r="B96" s="44">
        <v>-4.3400000000000001E-2</v>
      </c>
      <c r="C96" s="9">
        <v>-5.57E-2</v>
      </c>
      <c r="D96" s="9">
        <v>-0.1208</v>
      </c>
      <c r="E96" s="9">
        <v>-7.46E-2</v>
      </c>
      <c r="F96" s="9">
        <v>-8.5900000000000004E-2</v>
      </c>
      <c r="G96" s="9">
        <v>-0.1167</v>
      </c>
      <c r="H96" s="9">
        <v>-6.1499999999999999E-2</v>
      </c>
      <c r="I96" s="9">
        <v>-4.2599999999999999E-2</v>
      </c>
      <c r="J96" s="10">
        <v>-9.4500000000000001E-2</v>
      </c>
    </row>
    <row r="97" spans="1:10" x14ac:dyDescent="0.3">
      <c r="A97" s="341"/>
      <c r="B97" s="44" t="s">
        <v>85</v>
      </c>
      <c r="C97" s="9" t="s">
        <v>94</v>
      </c>
      <c r="D97" s="9" t="s">
        <v>100</v>
      </c>
      <c r="E97" s="9" t="s">
        <v>112</v>
      </c>
      <c r="F97" s="9"/>
      <c r="G97" s="9"/>
      <c r="H97" s="9"/>
      <c r="I97" s="9"/>
      <c r="J97" s="10"/>
    </row>
    <row r="98" spans="1:10" ht="15" thickBot="1" x14ac:dyDescent="0.35">
      <c r="A98" s="341"/>
      <c r="B98" s="82">
        <v>-5.3400000000000003E-2</v>
      </c>
      <c r="C98" s="59">
        <v>-5.67E-2</v>
      </c>
      <c r="D98" s="59">
        <v>-7.51E-2</v>
      </c>
      <c r="E98" s="59">
        <v>-7.6600000000000001E-2</v>
      </c>
      <c r="F98" s="59"/>
      <c r="G98" s="59"/>
      <c r="H98" s="59"/>
      <c r="I98" s="59"/>
      <c r="J98" s="60"/>
    </row>
    <row r="99" spans="1:10" ht="15" thickBot="1" x14ac:dyDescent="0.35">
      <c r="A99" s="341"/>
      <c r="B99" s="343" t="s">
        <v>116</v>
      </c>
      <c r="C99" s="343"/>
      <c r="D99" s="343"/>
      <c r="E99" s="343"/>
      <c r="F99" s="343"/>
      <c r="G99" s="343"/>
      <c r="H99" s="343"/>
      <c r="I99" s="343"/>
      <c r="J99" s="344"/>
    </row>
    <row r="100" spans="1:10" x14ac:dyDescent="0.3">
      <c r="A100" s="341"/>
      <c r="B100" s="43" t="s">
        <v>25</v>
      </c>
      <c r="C100" s="5" t="s">
        <v>26</v>
      </c>
      <c r="D100" s="5" t="s">
        <v>29</v>
      </c>
      <c r="E100" s="5" t="s">
        <v>30</v>
      </c>
      <c r="F100" s="5" t="s">
        <v>31</v>
      </c>
      <c r="G100" s="5" t="s">
        <v>32</v>
      </c>
      <c r="H100" s="5" t="s">
        <v>39</v>
      </c>
      <c r="I100" s="5" t="s">
        <v>43</v>
      </c>
      <c r="J100" s="6" t="s">
        <v>47</v>
      </c>
    </row>
    <row r="101" spans="1:10" x14ac:dyDescent="0.3">
      <c r="A101" s="341"/>
      <c r="B101" s="44">
        <v>5.91</v>
      </c>
      <c r="C101" s="9">
        <v>2.33</v>
      </c>
      <c r="D101" s="9">
        <v>4.55</v>
      </c>
      <c r="E101" s="9">
        <v>2.0299999999999998</v>
      </c>
      <c r="F101" s="9">
        <v>5.57</v>
      </c>
      <c r="G101" s="9">
        <v>6.07</v>
      </c>
      <c r="H101" s="9">
        <v>1.18</v>
      </c>
      <c r="I101" s="9">
        <v>1.06</v>
      </c>
      <c r="J101" s="10">
        <v>1.61</v>
      </c>
    </row>
    <row r="102" spans="1:10" x14ac:dyDescent="0.3">
      <c r="A102" s="341"/>
      <c r="B102" s="44" t="s">
        <v>52</v>
      </c>
      <c r="C102" s="9" t="s">
        <v>53</v>
      </c>
      <c r="D102" s="9" t="s">
        <v>68</v>
      </c>
      <c r="E102" s="9" t="s">
        <v>74</v>
      </c>
      <c r="F102" s="9" t="s">
        <v>75</v>
      </c>
      <c r="G102" s="9" t="s">
        <v>76</v>
      </c>
      <c r="H102" s="9" t="s">
        <v>78</v>
      </c>
      <c r="I102" s="9" t="s">
        <v>79</v>
      </c>
      <c r="J102" s="10" t="s">
        <v>81</v>
      </c>
    </row>
    <row r="103" spans="1:10" x14ac:dyDescent="0.3">
      <c r="A103" s="341"/>
      <c r="B103" s="44">
        <v>1.04</v>
      </c>
      <c r="C103" s="9">
        <v>1.05</v>
      </c>
      <c r="D103" s="9">
        <v>1.1000000000000001</v>
      </c>
      <c r="E103" s="9">
        <v>1.62</v>
      </c>
      <c r="F103" s="9">
        <v>1.03</v>
      </c>
      <c r="G103" s="9">
        <v>1.03</v>
      </c>
      <c r="H103" s="9">
        <v>1.1000000000000001</v>
      </c>
      <c r="I103" s="9">
        <v>1.02</v>
      </c>
      <c r="J103" s="10">
        <v>1.17</v>
      </c>
    </row>
    <row r="104" spans="1:10" x14ac:dyDescent="0.3">
      <c r="A104" s="341"/>
      <c r="B104" s="44" t="s">
        <v>85</v>
      </c>
      <c r="C104" s="9" t="s">
        <v>94</v>
      </c>
      <c r="D104" s="9" t="s">
        <v>100</v>
      </c>
      <c r="E104" s="9" t="s">
        <v>112</v>
      </c>
      <c r="F104" s="9"/>
      <c r="G104" s="9"/>
      <c r="H104" s="9"/>
      <c r="I104" s="9"/>
      <c r="J104" s="10"/>
    </row>
    <row r="105" spans="1:10" ht="15" thickBot="1" x14ac:dyDescent="0.35">
      <c r="A105" s="342"/>
      <c r="B105" s="83">
        <v>1.01</v>
      </c>
      <c r="C105" s="14">
        <v>1.01</v>
      </c>
      <c r="D105" s="14">
        <v>1.32</v>
      </c>
      <c r="E105" s="14">
        <v>1.07</v>
      </c>
      <c r="F105" s="14"/>
      <c r="G105" s="14"/>
      <c r="H105" s="14"/>
      <c r="I105" s="14"/>
      <c r="J105" s="15"/>
    </row>
    <row r="106" spans="1:10" ht="15" thickBot="1" x14ac:dyDescent="0.35"/>
    <row r="107" spans="1:10" ht="14.4" customHeight="1" thickBot="1" x14ac:dyDescent="0.35">
      <c r="A107" s="304" t="s">
        <v>161</v>
      </c>
      <c r="B107" s="343" t="s">
        <v>156</v>
      </c>
      <c r="C107" s="343"/>
      <c r="D107" s="343"/>
      <c r="E107" s="343"/>
      <c r="F107" s="343"/>
      <c r="G107" s="343"/>
      <c r="H107" s="343"/>
      <c r="I107" s="344"/>
    </row>
    <row r="108" spans="1:10" x14ac:dyDescent="0.3">
      <c r="A108" s="341"/>
      <c r="B108" s="43" t="s">
        <v>25</v>
      </c>
      <c r="C108" s="5" t="s">
        <v>32</v>
      </c>
      <c r="D108" s="5" t="s">
        <v>30</v>
      </c>
      <c r="E108" s="5" t="s">
        <v>76</v>
      </c>
      <c r="F108" s="5" t="s">
        <v>68</v>
      </c>
      <c r="G108" s="5" t="s">
        <v>72</v>
      </c>
      <c r="H108" s="5" t="s">
        <v>62</v>
      </c>
      <c r="I108" s="6" t="s">
        <v>112</v>
      </c>
    </row>
    <row r="109" spans="1:10" x14ac:dyDescent="0.3">
      <c r="A109" s="341"/>
      <c r="B109" s="44">
        <v>0.32</v>
      </c>
      <c r="C109" s="9">
        <v>0.46660000000000001</v>
      </c>
      <c r="D109" s="9">
        <v>-0.16700000000000001</v>
      </c>
      <c r="E109" s="9">
        <v>-0.10879999999999999</v>
      </c>
      <c r="F109" s="9">
        <v>-0.1008</v>
      </c>
      <c r="G109" s="9">
        <v>6.5799999999999997E-2</v>
      </c>
      <c r="H109" s="9">
        <v>6.4899999999999999E-2</v>
      </c>
      <c r="I109" s="10">
        <v>-7.4700000000000003E-2</v>
      </c>
    </row>
    <row r="110" spans="1:10" x14ac:dyDescent="0.3">
      <c r="A110" s="341"/>
      <c r="B110" s="44" t="s">
        <v>75</v>
      </c>
      <c r="C110" s="9" t="s">
        <v>81</v>
      </c>
      <c r="D110" s="9" t="s">
        <v>65</v>
      </c>
      <c r="E110" s="9" t="s">
        <v>63</v>
      </c>
      <c r="F110" s="9" t="s">
        <v>107</v>
      </c>
      <c r="G110" s="9" t="s">
        <v>47</v>
      </c>
      <c r="H110" s="9" t="s">
        <v>94</v>
      </c>
      <c r="I110" s="10" t="s">
        <v>85</v>
      </c>
    </row>
    <row r="111" spans="1:10" x14ac:dyDescent="0.3">
      <c r="A111" s="341"/>
      <c r="B111" s="44">
        <v>-7.2300000000000003E-2</v>
      </c>
      <c r="C111" s="9">
        <v>-8.6199999999999999E-2</v>
      </c>
      <c r="D111" s="9">
        <v>6.7599999999999993E-2</v>
      </c>
      <c r="E111" s="9">
        <v>6.25E-2</v>
      </c>
      <c r="F111" s="9">
        <v>6.6400000000000001E-2</v>
      </c>
      <c r="G111" s="9">
        <v>-6.7699999999999996E-2</v>
      </c>
      <c r="H111" s="9">
        <v>-5.2999999999999999E-2</v>
      </c>
      <c r="I111" s="10">
        <v>-4.9399999999999999E-2</v>
      </c>
    </row>
    <row r="112" spans="1:10" x14ac:dyDescent="0.3">
      <c r="A112" s="341"/>
      <c r="B112" s="44" t="s">
        <v>43</v>
      </c>
      <c r="C112" s="9" t="s">
        <v>66</v>
      </c>
      <c r="D112" s="9" t="s">
        <v>52</v>
      </c>
      <c r="E112" s="9" t="s">
        <v>39</v>
      </c>
      <c r="F112" s="9" t="s">
        <v>31</v>
      </c>
      <c r="G112" s="9" t="s">
        <v>29</v>
      </c>
      <c r="H112" s="9" t="s">
        <v>53</v>
      </c>
      <c r="I112" s="10" t="s">
        <v>100</v>
      </c>
    </row>
    <row r="113" spans="1:13" x14ac:dyDescent="0.3">
      <c r="A113" s="341"/>
      <c r="B113" s="44">
        <v>-5.57E-2</v>
      </c>
      <c r="C113" s="9">
        <v>5.3100000000000001E-2</v>
      </c>
      <c r="D113" s="9">
        <v>-4.2900000000000001E-2</v>
      </c>
      <c r="E113" s="9">
        <v>4.7300000000000002E-2</v>
      </c>
      <c r="F113" s="9">
        <v>-0.16370000000000001</v>
      </c>
      <c r="G113" s="9">
        <v>0.17430000000000001</v>
      </c>
      <c r="H113" s="9">
        <v>-5.28E-2</v>
      </c>
      <c r="I113" s="10">
        <v>-6.4299999999999996E-2</v>
      </c>
    </row>
    <row r="114" spans="1:13" x14ac:dyDescent="0.3">
      <c r="A114" s="341"/>
      <c r="B114" s="44" t="s">
        <v>74</v>
      </c>
      <c r="C114" s="9" t="s">
        <v>26</v>
      </c>
      <c r="D114" s="9"/>
      <c r="E114" s="9"/>
      <c r="F114" s="9"/>
      <c r="G114" s="9"/>
      <c r="H114" s="9"/>
      <c r="I114" s="10"/>
    </row>
    <row r="115" spans="1:13" ht="15" thickBot="1" x14ac:dyDescent="0.35">
      <c r="A115" s="341"/>
      <c r="B115" s="82">
        <v>-6.9099999999999995E-2</v>
      </c>
      <c r="C115" s="59">
        <v>9.2200000000000004E-2</v>
      </c>
      <c r="D115" s="59"/>
      <c r="E115" s="59"/>
      <c r="F115" s="59"/>
      <c r="G115" s="59"/>
      <c r="H115" s="59"/>
      <c r="I115" s="60"/>
    </row>
    <row r="116" spans="1:13" ht="15" thickBot="1" x14ac:dyDescent="0.35">
      <c r="A116" s="341"/>
      <c r="B116" s="343" t="s">
        <v>116</v>
      </c>
      <c r="C116" s="343"/>
      <c r="D116" s="343"/>
      <c r="E116" s="343"/>
      <c r="F116" s="343"/>
      <c r="G116" s="343"/>
      <c r="H116" s="343"/>
      <c r="I116" s="344"/>
    </row>
    <row r="117" spans="1:13" x14ac:dyDescent="0.3">
      <c r="A117" s="341"/>
      <c r="B117" s="43" t="s">
        <v>25</v>
      </c>
      <c r="C117" s="5" t="s">
        <v>32</v>
      </c>
      <c r="D117" s="5" t="s">
        <v>30</v>
      </c>
      <c r="E117" s="5" t="s">
        <v>76</v>
      </c>
      <c r="F117" s="5" t="s">
        <v>68</v>
      </c>
      <c r="G117" s="5" t="s">
        <v>72</v>
      </c>
      <c r="H117" s="5" t="s">
        <v>62</v>
      </c>
      <c r="I117" s="6" t="s">
        <v>112</v>
      </c>
    </row>
    <row r="118" spans="1:13" x14ac:dyDescent="0.3">
      <c r="A118" s="341"/>
      <c r="B118" s="44">
        <v>6.09</v>
      </c>
      <c r="C118" s="9">
        <v>6.14</v>
      </c>
      <c r="D118" s="9">
        <v>2</v>
      </c>
      <c r="E118" s="9">
        <v>1.03</v>
      </c>
      <c r="F118" s="9">
        <v>1.1000000000000001</v>
      </c>
      <c r="G118" s="9">
        <v>1.07</v>
      </c>
      <c r="H118" s="9">
        <v>1.1200000000000001</v>
      </c>
      <c r="I118" s="10">
        <v>1.07</v>
      </c>
    </row>
    <row r="119" spans="1:13" x14ac:dyDescent="0.3">
      <c r="A119" s="341"/>
      <c r="B119" s="44" t="s">
        <v>75</v>
      </c>
      <c r="C119" s="9" t="s">
        <v>81</v>
      </c>
      <c r="D119" s="9" t="s">
        <v>65</v>
      </c>
      <c r="E119" s="9" t="s">
        <v>63</v>
      </c>
      <c r="F119" s="9" t="s">
        <v>107</v>
      </c>
      <c r="G119" s="9" t="s">
        <v>47</v>
      </c>
      <c r="H119" s="9" t="s">
        <v>94</v>
      </c>
      <c r="I119" s="10" t="s">
        <v>85</v>
      </c>
    </row>
    <row r="120" spans="1:13" x14ac:dyDescent="0.3">
      <c r="A120" s="341"/>
      <c r="B120" s="44">
        <v>1.03</v>
      </c>
      <c r="C120" s="9">
        <v>1.17</v>
      </c>
      <c r="D120" s="9">
        <v>1.06</v>
      </c>
      <c r="E120" s="9">
        <v>1.04</v>
      </c>
      <c r="F120" s="9">
        <v>1.0900000000000001</v>
      </c>
      <c r="G120" s="9">
        <v>1.64</v>
      </c>
      <c r="H120" s="9">
        <v>1.01</v>
      </c>
      <c r="I120" s="10">
        <v>1.01</v>
      </c>
    </row>
    <row r="121" spans="1:13" x14ac:dyDescent="0.3">
      <c r="A121" s="341"/>
      <c r="B121" s="44" t="s">
        <v>43</v>
      </c>
      <c r="C121" s="9" t="s">
        <v>66</v>
      </c>
      <c r="D121" s="9" t="s">
        <v>52</v>
      </c>
      <c r="E121" s="9" t="s">
        <v>39</v>
      </c>
      <c r="F121" s="9" t="s">
        <v>31</v>
      </c>
      <c r="G121" s="9" t="s">
        <v>29</v>
      </c>
      <c r="H121" s="9" t="s">
        <v>53</v>
      </c>
      <c r="I121" s="10" t="s">
        <v>100</v>
      </c>
    </row>
    <row r="122" spans="1:13" x14ac:dyDescent="0.3">
      <c r="A122" s="341"/>
      <c r="B122" s="44">
        <v>1.07</v>
      </c>
      <c r="C122" s="9">
        <v>1.04</v>
      </c>
      <c r="D122" s="9">
        <v>1.04</v>
      </c>
      <c r="E122" s="9">
        <v>1.23</v>
      </c>
      <c r="F122" s="9">
        <v>5.63</v>
      </c>
      <c r="G122" s="9">
        <v>4.83</v>
      </c>
      <c r="H122" s="9">
        <v>1.05</v>
      </c>
      <c r="I122" s="10">
        <v>1.33</v>
      </c>
    </row>
    <row r="123" spans="1:13" x14ac:dyDescent="0.3">
      <c r="A123" s="341"/>
      <c r="B123" s="44" t="s">
        <v>74</v>
      </c>
      <c r="C123" s="9" t="s">
        <v>26</v>
      </c>
      <c r="D123" s="9"/>
      <c r="E123" s="9"/>
      <c r="F123" s="9"/>
      <c r="G123" s="9"/>
      <c r="H123" s="9"/>
      <c r="I123" s="10"/>
    </row>
    <row r="124" spans="1:13" ht="15" thickBot="1" x14ac:dyDescent="0.35">
      <c r="A124" s="342"/>
      <c r="B124" s="83">
        <v>1.63</v>
      </c>
      <c r="C124" s="14">
        <v>2.36</v>
      </c>
      <c r="D124" s="14"/>
      <c r="E124" s="14"/>
      <c r="F124" s="14"/>
      <c r="G124" s="14"/>
      <c r="H124" s="14"/>
      <c r="I124" s="15"/>
    </row>
    <row r="125" spans="1:13" ht="15" thickBot="1" x14ac:dyDescent="0.35"/>
    <row r="126" spans="1:13" ht="15" thickBot="1" x14ac:dyDescent="0.35">
      <c r="A126" s="312" t="s">
        <v>157</v>
      </c>
      <c r="B126" s="328"/>
      <c r="C126" s="328"/>
      <c r="D126" s="328"/>
      <c r="E126" s="328"/>
      <c r="F126" s="311"/>
      <c r="H126" s="312" t="s">
        <v>162</v>
      </c>
      <c r="I126" s="328"/>
      <c r="J126" s="328"/>
      <c r="K126" s="328"/>
      <c r="L126" s="328"/>
      <c r="M126" s="311"/>
    </row>
    <row r="127" spans="1:13" s="3" customFormat="1" ht="15" thickBot="1" x14ac:dyDescent="0.35">
      <c r="A127" s="63"/>
      <c r="B127" s="64" t="s">
        <v>117</v>
      </c>
      <c r="C127" s="64" t="s">
        <v>123</v>
      </c>
      <c r="D127" s="64" t="s">
        <v>124</v>
      </c>
      <c r="E127" s="64" t="s">
        <v>118</v>
      </c>
      <c r="F127" s="65"/>
      <c r="H127" s="63"/>
      <c r="I127" s="64" t="s">
        <v>117</v>
      </c>
      <c r="J127" s="64" t="s">
        <v>123</v>
      </c>
      <c r="K127" s="64" t="s">
        <v>124</v>
      </c>
      <c r="L127" s="64" t="s">
        <v>118</v>
      </c>
      <c r="M127" s="65"/>
    </row>
    <row r="128" spans="1:13" x14ac:dyDescent="0.3">
      <c r="A128" s="4" t="s">
        <v>119</v>
      </c>
      <c r="B128" s="61">
        <v>484</v>
      </c>
      <c r="C128" s="61">
        <v>20.100000000000001</v>
      </c>
      <c r="D128" s="5">
        <v>24.05</v>
      </c>
      <c r="E128" s="5" t="s">
        <v>147</v>
      </c>
      <c r="F128" s="6" t="s">
        <v>120</v>
      </c>
      <c r="H128" s="4" t="s">
        <v>119</v>
      </c>
      <c r="I128" s="61">
        <v>487</v>
      </c>
      <c r="J128" s="61">
        <v>19.100000000000001</v>
      </c>
      <c r="K128" s="5">
        <v>25.53</v>
      </c>
      <c r="L128" s="5" t="s">
        <v>147</v>
      </c>
      <c r="M128" s="6" t="s">
        <v>120</v>
      </c>
    </row>
    <row r="129" spans="1:13" x14ac:dyDescent="0.3">
      <c r="A129" s="8" t="s">
        <v>25</v>
      </c>
      <c r="B129" s="11">
        <v>2.4599999999999999E-3</v>
      </c>
      <c r="C129" s="11">
        <v>3.19E-4</v>
      </c>
      <c r="D129" s="9">
        <v>7.72</v>
      </c>
      <c r="E129" s="11">
        <v>3.5999999999999998E-14</v>
      </c>
      <c r="F129" s="10" t="s">
        <v>120</v>
      </c>
      <c r="H129" s="8" t="s">
        <v>25</v>
      </c>
      <c r="I129" s="11">
        <v>2.31E-3</v>
      </c>
      <c r="J129" s="11">
        <v>3.0800000000000001E-4</v>
      </c>
      <c r="K129" s="9">
        <v>7.5</v>
      </c>
      <c r="L129" s="11">
        <v>1.7000000000000001E-13</v>
      </c>
      <c r="M129" s="10" t="s">
        <v>120</v>
      </c>
    </row>
    <row r="130" spans="1:13" x14ac:dyDescent="0.3">
      <c r="A130" s="8" t="s">
        <v>26</v>
      </c>
      <c r="B130" s="11">
        <v>130</v>
      </c>
      <c r="C130" s="11">
        <v>61.3</v>
      </c>
      <c r="D130" s="9">
        <v>2.12</v>
      </c>
      <c r="E130" s="9">
        <v>3.4139999999999997E-2</v>
      </c>
      <c r="F130" s="10" t="s">
        <v>121</v>
      </c>
      <c r="H130" s="8" t="s">
        <v>32</v>
      </c>
      <c r="I130" s="11">
        <v>427</v>
      </c>
      <c r="J130" s="11">
        <v>32.4</v>
      </c>
      <c r="K130" s="9">
        <v>13.19</v>
      </c>
      <c r="L130" s="9" t="s">
        <v>147</v>
      </c>
      <c r="M130" s="10" t="s">
        <v>120</v>
      </c>
    </row>
    <row r="131" spans="1:13" x14ac:dyDescent="0.3">
      <c r="A131" s="8" t="s">
        <v>29</v>
      </c>
      <c r="B131" s="11">
        <v>76.7</v>
      </c>
      <c r="C131" s="11">
        <v>25.9</v>
      </c>
      <c r="D131" s="9">
        <v>2.96</v>
      </c>
      <c r="E131" s="9">
        <v>3.16E-3</v>
      </c>
      <c r="F131" s="10" t="s">
        <v>122</v>
      </c>
      <c r="H131" s="8" t="s">
        <v>30</v>
      </c>
      <c r="I131" s="11">
        <v>-120</v>
      </c>
      <c r="J131" s="11">
        <v>21.3</v>
      </c>
      <c r="K131" s="9">
        <v>-5.61</v>
      </c>
      <c r="L131" s="11">
        <v>2.7999999999999999E-8</v>
      </c>
      <c r="M131" s="10" t="s">
        <v>120</v>
      </c>
    </row>
    <row r="132" spans="1:13" x14ac:dyDescent="0.3">
      <c r="A132" s="8" t="s">
        <v>30</v>
      </c>
      <c r="B132" s="11">
        <v>-86.6</v>
      </c>
      <c r="C132" s="11">
        <v>22.4</v>
      </c>
      <c r="D132" s="9">
        <v>-3.86</v>
      </c>
      <c r="E132" s="9">
        <v>1.2E-4</v>
      </c>
      <c r="F132" s="10" t="s">
        <v>120</v>
      </c>
      <c r="H132" s="8" t="s">
        <v>72</v>
      </c>
      <c r="I132" s="11">
        <v>266</v>
      </c>
      <c r="J132" s="11">
        <v>58</v>
      </c>
      <c r="K132" s="9">
        <v>4.59</v>
      </c>
      <c r="L132" s="11">
        <v>5.1000000000000003E-6</v>
      </c>
      <c r="M132" s="10" t="s">
        <v>120</v>
      </c>
    </row>
    <row r="133" spans="1:13" x14ac:dyDescent="0.3">
      <c r="A133" s="8" t="s">
        <v>31</v>
      </c>
      <c r="B133" s="11">
        <v>-208</v>
      </c>
      <c r="C133" s="11">
        <v>74.8</v>
      </c>
      <c r="D133" s="9">
        <v>-2.79</v>
      </c>
      <c r="E133" s="9">
        <v>5.47E-3</v>
      </c>
      <c r="F133" s="10" t="s">
        <v>122</v>
      </c>
      <c r="H133" s="8" t="s">
        <v>76</v>
      </c>
      <c r="I133" s="11">
        <v>-234</v>
      </c>
      <c r="J133" s="11">
        <v>49.6</v>
      </c>
      <c r="K133" s="9">
        <v>-4.71</v>
      </c>
      <c r="L133" s="11">
        <v>2.9000000000000002E-6</v>
      </c>
      <c r="M133" s="10" t="s">
        <v>120</v>
      </c>
    </row>
    <row r="134" spans="1:13" x14ac:dyDescent="0.3">
      <c r="A134" s="8" t="s">
        <v>32</v>
      </c>
      <c r="B134" s="11">
        <v>357</v>
      </c>
      <c r="C134" s="11">
        <v>38.5</v>
      </c>
      <c r="D134" s="9">
        <v>9.26</v>
      </c>
      <c r="E134" s="9" t="s">
        <v>147</v>
      </c>
      <c r="F134" s="10" t="s">
        <v>120</v>
      </c>
      <c r="H134" s="8" t="s">
        <v>62</v>
      </c>
      <c r="I134" s="11">
        <v>64.3</v>
      </c>
      <c r="J134" s="11">
        <v>18.899999999999999</v>
      </c>
      <c r="K134" s="9">
        <v>3.41</v>
      </c>
      <c r="L134" s="9">
        <v>6.8000000000000005E-4</v>
      </c>
      <c r="M134" s="10" t="s">
        <v>120</v>
      </c>
    </row>
    <row r="135" spans="1:13" x14ac:dyDescent="0.3">
      <c r="A135" s="8" t="s">
        <v>39</v>
      </c>
      <c r="B135" s="11">
        <v>8.73</v>
      </c>
      <c r="C135" s="11">
        <v>3.17</v>
      </c>
      <c r="D135" s="9">
        <v>2.75</v>
      </c>
      <c r="E135" s="9">
        <v>6.0800000000000003E-3</v>
      </c>
      <c r="F135" s="10" t="s">
        <v>122</v>
      </c>
      <c r="H135" s="8" t="s">
        <v>68</v>
      </c>
      <c r="I135" s="11">
        <v>-78.900000000000006</v>
      </c>
      <c r="J135" s="11">
        <v>17.600000000000001</v>
      </c>
      <c r="K135" s="9">
        <v>-4.49</v>
      </c>
      <c r="L135" s="11">
        <v>8.1999999999999994E-6</v>
      </c>
      <c r="M135" s="10" t="s">
        <v>120</v>
      </c>
    </row>
    <row r="136" spans="1:13" x14ac:dyDescent="0.3">
      <c r="A136" s="8" t="s">
        <v>43</v>
      </c>
      <c r="B136" s="11">
        <v>-95.8</v>
      </c>
      <c r="C136" s="11">
        <v>29.8</v>
      </c>
      <c r="D136" s="9">
        <v>-3.22</v>
      </c>
      <c r="E136" s="9">
        <v>1.3500000000000001E-3</v>
      </c>
      <c r="F136" s="10" t="s">
        <v>122</v>
      </c>
      <c r="H136" s="8" t="s">
        <v>112</v>
      </c>
      <c r="I136" s="11">
        <v>-163</v>
      </c>
      <c r="J136" s="11">
        <v>38.299999999999997</v>
      </c>
      <c r="K136" s="9">
        <v>-4.26</v>
      </c>
      <c r="L136" s="11">
        <v>2.3E-5</v>
      </c>
      <c r="M136" s="10" t="s">
        <v>120</v>
      </c>
    </row>
    <row r="137" spans="1:13" x14ac:dyDescent="0.3">
      <c r="A137" s="8" t="s">
        <v>47</v>
      </c>
      <c r="B137" s="11">
        <v>-81.7</v>
      </c>
      <c r="C137" s="11">
        <v>28.8</v>
      </c>
      <c r="D137" s="9">
        <v>-2.84</v>
      </c>
      <c r="E137" s="9">
        <v>4.6299999999999996E-3</v>
      </c>
      <c r="F137" s="10" t="s">
        <v>122</v>
      </c>
      <c r="H137" s="8" t="s">
        <v>81</v>
      </c>
      <c r="I137" s="11">
        <v>-125</v>
      </c>
      <c r="J137" s="11">
        <v>28.5</v>
      </c>
      <c r="K137" s="9">
        <v>-4.38</v>
      </c>
      <c r="L137" s="11">
        <v>1.4E-5</v>
      </c>
      <c r="M137" s="10" t="s">
        <v>120</v>
      </c>
    </row>
    <row r="138" spans="1:13" x14ac:dyDescent="0.3">
      <c r="A138" s="8" t="s">
        <v>52</v>
      </c>
      <c r="B138" s="11">
        <v>-109</v>
      </c>
      <c r="C138" s="11">
        <v>50.7</v>
      </c>
      <c r="D138" s="9">
        <v>-2.15</v>
      </c>
      <c r="E138" s="9">
        <v>3.2199999999999999E-2</v>
      </c>
      <c r="F138" s="10" t="s">
        <v>121</v>
      </c>
      <c r="H138" s="8" t="s">
        <v>107</v>
      </c>
      <c r="I138" s="11">
        <v>72.5</v>
      </c>
      <c r="J138" s="11">
        <v>22.6</v>
      </c>
      <c r="K138" s="9">
        <v>3.2</v>
      </c>
      <c r="L138" s="9">
        <v>1.41E-3</v>
      </c>
      <c r="M138" s="10" t="s">
        <v>122</v>
      </c>
    </row>
    <row r="139" spans="1:13" x14ac:dyDescent="0.3">
      <c r="A139" s="8" t="s">
        <v>53</v>
      </c>
      <c r="B139" s="11">
        <v>-115</v>
      </c>
      <c r="C139" s="11">
        <v>45.7</v>
      </c>
      <c r="D139" s="9">
        <v>-2.52</v>
      </c>
      <c r="E139" s="9">
        <v>1.205E-2</v>
      </c>
      <c r="F139" s="10" t="s">
        <v>121</v>
      </c>
      <c r="H139" s="8" t="s">
        <v>63</v>
      </c>
      <c r="I139" s="11">
        <v>76.099999999999994</v>
      </c>
      <c r="J139" s="11">
        <v>24.3</v>
      </c>
      <c r="K139" s="9">
        <v>3.12</v>
      </c>
      <c r="L139" s="9">
        <v>1.8400000000000001E-3</v>
      </c>
      <c r="M139" s="10" t="s">
        <v>122</v>
      </c>
    </row>
    <row r="140" spans="1:13" x14ac:dyDescent="0.3">
      <c r="A140" s="8" t="s">
        <v>68</v>
      </c>
      <c r="B140" s="11">
        <v>-88.3</v>
      </c>
      <c r="C140" s="11">
        <v>18.3</v>
      </c>
      <c r="D140" s="9">
        <v>-4.84</v>
      </c>
      <c r="E140" s="11">
        <v>1.5999999999999999E-6</v>
      </c>
      <c r="F140" s="10" t="s">
        <v>120</v>
      </c>
      <c r="H140" s="8" t="s">
        <v>65</v>
      </c>
      <c r="I140" s="11">
        <v>61.9</v>
      </c>
      <c r="J140" s="11">
        <v>20.6</v>
      </c>
      <c r="K140" s="9">
        <v>3</v>
      </c>
      <c r="L140" s="9">
        <v>2.7899999999999999E-3</v>
      </c>
      <c r="M140" s="10" t="s">
        <v>122</v>
      </c>
    </row>
    <row r="141" spans="1:13" x14ac:dyDescent="0.3">
      <c r="A141" s="8" t="s">
        <v>72</v>
      </c>
      <c r="B141" s="11">
        <v>234</v>
      </c>
      <c r="C141" s="11">
        <v>59.5</v>
      </c>
      <c r="D141" s="9">
        <v>3.93</v>
      </c>
      <c r="E141" s="11">
        <v>9.2999999999999997E-5</v>
      </c>
      <c r="F141" s="10" t="s">
        <v>120</v>
      </c>
      <c r="H141" s="8" t="s">
        <v>47</v>
      </c>
      <c r="I141" s="11">
        <v>-93.9</v>
      </c>
      <c r="J141" s="11">
        <v>28.3</v>
      </c>
      <c r="K141" s="9">
        <v>-3.32</v>
      </c>
      <c r="L141" s="9">
        <v>9.3000000000000005E-4</v>
      </c>
      <c r="M141" s="10" t="s">
        <v>120</v>
      </c>
    </row>
    <row r="142" spans="1:13" x14ac:dyDescent="0.3">
      <c r="A142" s="8" t="s">
        <v>74</v>
      </c>
      <c r="B142" s="11">
        <v>-144</v>
      </c>
      <c r="C142" s="11">
        <v>56.8</v>
      </c>
      <c r="D142" s="9">
        <v>-2.54</v>
      </c>
      <c r="E142" s="9">
        <v>1.1169999999999999E-2</v>
      </c>
      <c r="F142" s="10" t="s">
        <v>121</v>
      </c>
      <c r="H142" s="8" t="s">
        <v>75</v>
      </c>
      <c r="I142" s="11">
        <v>-99.4</v>
      </c>
      <c r="J142" s="11">
        <v>31.6</v>
      </c>
      <c r="K142" s="9">
        <v>-3.15</v>
      </c>
      <c r="L142" s="9">
        <v>1.6999999999999999E-3</v>
      </c>
      <c r="M142" s="10" t="s">
        <v>122</v>
      </c>
    </row>
    <row r="143" spans="1:13" x14ac:dyDescent="0.3">
      <c r="A143" s="8" t="s">
        <v>75</v>
      </c>
      <c r="B143" s="11">
        <v>-116</v>
      </c>
      <c r="C143" s="11">
        <v>32.1</v>
      </c>
      <c r="D143" s="9">
        <v>-3.6</v>
      </c>
      <c r="E143" s="9">
        <v>3.4000000000000002E-4</v>
      </c>
      <c r="F143" s="10" t="s">
        <v>120</v>
      </c>
      <c r="H143" s="8" t="s">
        <v>43</v>
      </c>
      <c r="I143" s="11">
        <v>-82.3</v>
      </c>
      <c r="J143" s="11">
        <v>29.2</v>
      </c>
      <c r="K143" s="9">
        <v>-2.82</v>
      </c>
      <c r="L143" s="9">
        <v>4.9699999999999996E-3</v>
      </c>
      <c r="M143" s="10" t="s">
        <v>122</v>
      </c>
    </row>
    <row r="144" spans="1:13" x14ac:dyDescent="0.3">
      <c r="A144" s="8" t="s">
        <v>76</v>
      </c>
      <c r="B144" s="11">
        <v>-244</v>
      </c>
      <c r="C144" s="11">
        <v>50.4</v>
      </c>
      <c r="D144" s="9">
        <v>-4.84</v>
      </c>
      <c r="E144" s="11">
        <v>1.5999999999999999E-6</v>
      </c>
      <c r="F144" s="10" t="s">
        <v>120</v>
      </c>
      <c r="H144" s="8" t="s">
        <v>85</v>
      </c>
      <c r="I144" s="11">
        <v>-149</v>
      </c>
      <c r="J144" s="11">
        <v>57</v>
      </c>
      <c r="K144" s="9">
        <v>-2.61</v>
      </c>
      <c r="L144" s="9">
        <v>9.2999999999999992E-3</v>
      </c>
      <c r="M144" s="10" t="s">
        <v>122</v>
      </c>
    </row>
    <row r="145" spans="1:13" x14ac:dyDescent="0.3">
      <c r="A145" s="8" t="s">
        <v>78</v>
      </c>
      <c r="B145" s="11">
        <v>-68.3</v>
      </c>
      <c r="C145" s="11">
        <v>26.3</v>
      </c>
      <c r="D145" s="9">
        <v>-2.6</v>
      </c>
      <c r="E145" s="9">
        <v>9.6100000000000005E-3</v>
      </c>
      <c r="F145" s="10" t="s">
        <v>122</v>
      </c>
      <c r="H145" s="8" t="s">
        <v>66</v>
      </c>
      <c r="I145" s="11">
        <v>67.099999999999994</v>
      </c>
      <c r="J145" s="11">
        <v>31.5</v>
      </c>
      <c r="K145" s="9">
        <v>2.13</v>
      </c>
      <c r="L145" s="9">
        <v>3.3669999999999999E-2</v>
      </c>
      <c r="M145" s="10" t="s">
        <v>121</v>
      </c>
    </row>
    <row r="146" spans="1:13" x14ac:dyDescent="0.3">
      <c r="A146" s="8" t="s">
        <v>79</v>
      </c>
      <c r="B146" s="11">
        <v>-85.2</v>
      </c>
      <c r="C146" s="11">
        <v>38.200000000000003</v>
      </c>
      <c r="D146" s="9">
        <v>-2.23</v>
      </c>
      <c r="E146" s="9">
        <v>2.5870000000000001E-2</v>
      </c>
      <c r="F146" s="10" t="s">
        <v>121</v>
      </c>
      <c r="H146" s="8" t="s">
        <v>52</v>
      </c>
      <c r="I146" s="11">
        <v>-116</v>
      </c>
      <c r="J146" s="11">
        <v>50</v>
      </c>
      <c r="K146" s="9">
        <v>-2.3199999999999998</v>
      </c>
      <c r="L146" s="9">
        <v>2.052E-2</v>
      </c>
      <c r="M146" s="10" t="s">
        <v>121</v>
      </c>
    </row>
    <row r="147" spans="1:13" x14ac:dyDescent="0.3">
      <c r="A147" s="8" t="s">
        <v>81</v>
      </c>
      <c r="B147" s="11">
        <v>-132</v>
      </c>
      <c r="C147" s="11">
        <v>28.9</v>
      </c>
      <c r="D147" s="9">
        <v>-4.5599999999999996</v>
      </c>
      <c r="E147" s="11">
        <v>5.9000000000000003E-6</v>
      </c>
      <c r="F147" s="10" t="s">
        <v>120</v>
      </c>
      <c r="H147" s="8" t="s">
        <v>115</v>
      </c>
      <c r="I147" s="11">
        <v>-89.1</v>
      </c>
      <c r="J147" s="11">
        <v>40.700000000000003</v>
      </c>
      <c r="K147" s="9">
        <v>-2.19</v>
      </c>
      <c r="L147" s="9">
        <v>2.894E-2</v>
      </c>
      <c r="M147" s="10" t="s">
        <v>121</v>
      </c>
    </row>
    <row r="148" spans="1:13" x14ac:dyDescent="0.3">
      <c r="A148" s="8" t="s">
        <v>85</v>
      </c>
      <c r="B148" s="11">
        <v>-153</v>
      </c>
      <c r="C148" s="11">
        <v>57.7</v>
      </c>
      <c r="D148" s="9">
        <v>-2.66</v>
      </c>
      <c r="E148" s="9">
        <v>8.0099999999999998E-3</v>
      </c>
      <c r="F148" s="10" t="s">
        <v>122</v>
      </c>
      <c r="H148" s="8" t="s">
        <v>79</v>
      </c>
      <c r="I148" s="11">
        <v>-82.3</v>
      </c>
      <c r="J148" s="11">
        <v>37.6</v>
      </c>
      <c r="K148" s="9">
        <v>-2.19</v>
      </c>
      <c r="L148" s="9">
        <v>2.8889999999999999E-2</v>
      </c>
      <c r="M148" s="10" t="s">
        <v>121</v>
      </c>
    </row>
    <row r="149" spans="1:13" x14ac:dyDescent="0.3">
      <c r="A149" s="8" t="s">
        <v>94</v>
      </c>
      <c r="B149" s="11">
        <v>-228</v>
      </c>
      <c r="C149" s="11">
        <v>99.7</v>
      </c>
      <c r="D149" s="9">
        <v>-2.2799999999999998</v>
      </c>
      <c r="E149" s="9">
        <v>2.2599999999999999E-2</v>
      </c>
      <c r="F149" s="10" t="s">
        <v>121</v>
      </c>
      <c r="H149" s="8" t="s">
        <v>94</v>
      </c>
      <c r="I149" s="11">
        <v>-209</v>
      </c>
      <c r="J149" s="11">
        <v>98.4</v>
      </c>
      <c r="K149" s="9">
        <v>-2.12</v>
      </c>
      <c r="L149" s="9">
        <v>3.4009999999999999E-2</v>
      </c>
      <c r="M149" s="10" t="s">
        <v>121</v>
      </c>
    </row>
    <row r="150" spans="1:13" x14ac:dyDescent="0.3">
      <c r="A150" s="8" t="s">
        <v>100</v>
      </c>
      <c r="B150" s="11">
        <v>-92.5</v>
      </c>
      <c r="C150" s="11">
        <v>30.8</v>
      </c>
      <c r="D150" s="9">
        <v>-3</v>
      </c>
      <c r="E150" s="9">
        <v>2.7699999999999999E-3</v>
      </c>
      <c r="F150" s="10" t="s">
        <v>122</v>
      </c>
      <c r="H150" s="8" t="s">
        <v>74</v>
      </c>
      <c r="I150" s="11">
        <v>-94.8</v>
      </c>
      <c r="J150" s="11">
        <v>44.2</v>
      </c>
      <c r="K150" s="9">
        <v>-2.15</v>
      </c>
      <c r="L150" s="9">
        <v>3.2120000000000003E-2</v>
      </c>
      <c r="M150" s="10" t="s">
        <v>121</v>
      </c>
    </row>
    <row r="151" spans="1:13" ht="15" thickBot="1" x14ac:dyDescent="0.35">
      <c r="A151" s="13" t="s">
        <v>112</v>
      </c>
      <c r="B151" s="20">
        <v>-148</v>
      </c>
      <c r="C151" s="20">
        <v>39</v>
      </c>
      <c r="D151" s="14">
        <v>-3.81</v>
      </c>
      <c r="E151" s="14">
        <v>1.4999999999999999E-4</v>
      </c>
      <c r="F151" s="15" t="s">
        <v>120</v>
      </c>
      <c r="H151" s="8" t="s">
        <v>53</v>
      </c>
      <c r="I151" s="11">
        <v>-90.5</v>
      </c>
      <c r="J151" s="11">
        <v>44.2</v>
      </c>
      <c r="K151" s="9">
        <v>-2.0499999999999998</v>
      </c>
      <c r="L151" s="9">
        <v>4.0710000000000003E-2</v>
      </c>
      <c r="M151" s="10" t="s">
        <v>121</v>
      </c>
    </row>
    <row r="152" spans="1:13" ht="15" thickBot="1" x14ac:dyDescent="0.35">
      <c r="H152" s="13" t="s">
        <v>100</v>
      </c>
      <c r="I152" s="20">
        <v>-54.1</v>
      </c>
      <c r="J152" s="20">
        <v>26.6</v>
      </c>
      <c r="K152" s="14">
        <v>-2.04</v>
      </c>
      <c r="L152" s="14">
        <v>4.2040000000000001E-2</v>
      </c>
      <c r="M152" s="15" t="s">
        <v>121</v>
      </c>
    </row>
    <row r="153" spans="1:13" ht="15" thickBot="1" x14ac:dyDescent="0.35"/>
    <row r="154" spans="1:13" ht="15" thickBot="1" x14ac:dyDescent="0.35">
      <c r="A154" s="312" t="s">
        <v>163</v>
      </c>
      <c r="B154" s="328"/>
      <c r="C154" s="328"/>
      <c r="D154" s="328"/>
      <c r="E154" s="328"/>
      <c r="F154" s="311"/>
      <c r="H154" s="312" t="s">
        <v>164</v>
      </c>
      <c r="I154" s="328"/>
      <c r="J154" s="328"/>
      <c r="K154" s="328"/>
      <c r="L154" s="328"/>
      <c r="M154" s="311"/>
    </row>
    <row r="155" spans="1:13" s="3" customFormat="1" ht="15" thickBot="1" x14ac:dyDescent="0.35">
      <c r="A155" s="63"/>
      <c r="B155" s="64" t="s">
        <v>117</v>
      </c>
      <c r="C155" s="64" t="s">
        <v>123</v>
      </c>
      <c r="D155" s="64" t="s">
        <v>124</v>
      </c>
      <c r="E155" s="64" t="s">
        <v>118</v>
      </c>
      <c r="F155" s="65"/>
      <c r="H155" s="63"/>
      <c r="I155" s="64" t="s">
        <v>117</v>
      </c>
      <c r="J155" s="64" t="s">
        <v>123</v>
      </c>
      <c r="K155" s="64" t="s">
        <v>124</v>
      </c>
      <c r="L155" s="64" t="s">
        <v>118</v>
      </c>
      <c r="M155" s="65"/>
    </row>
    <row r="156" spans="1:13" x14ac:dyDescent="0.3">
      <c r="A156" s="4" t="s">
        <v>119</v>
      </c>
      <c r="B156" s="61">
        <v>77.8</v>
      </c>
      <c r="C156" s="61">
        <v>1.91</v>
      </c>
      <c r="D156" s="5">
        <v>40.67</v>
      </c>
      <c r="E156" s="5" t="s">
        <v>147</v>
      </c>
      <c r="F156" s="6" t="s">
        <v>120</v>
      </c>
      <c r="H156" s="4" t="s">
        <v>119</v>
      </c>
      <c r="I156" s="61">
        <v>78.400000000000006</v>
      </c>
      <c r="J156" s="61">
        <v>1.9</v>
      </c>
      <c r="K156" s="5">
        <v>41.15</v>
      </c>
      <c r="L156" s="5" t="s">
        <v>147</v>
      </c>
      <c r="M156" s="6" t="s">
        <v>120</v>
      </c>
    </row>
    <row r="157" spans="1:13" x14ac:dyDescent="0.3">
      <c r="A157" s="8" t="s">
        <v>25</v>
      </c>
      <c r="B157" s="11">
        <v>2.0900000000000001E-4</v>
      </c>
      <c r="C157" s="11">
        <v>3.0300000000000001E-5</v>
      </c>
      <c r="D157" s="9">
        <v>6.9</v>
      </c>
      <c r="E157" s="11">
        <v>1.1000000000000001E-11</v>
      </c>
      <c r="F157" s="10" t="s">
        <v>120</v>
      </c>
      <c r="H157" s="8" t="s">
        <v>25</v>
      </c>
      <c r="I157" s="11">
        <v>1.9599999999999999E-4</v>
      </c>
      <c r="J157" s="11">
        <v>3.0199999999999999E-5</v>
      </c>
      <c r="K157" s="9">
        <v>6.49</v>
      </c>
      <c r="L157" s="11">
        <v>1.5999999999999999E-10</v>
      </c>
      <c r="M157" s="10" t="s">
        <v>120</v>
      </c>
    </row>
    <row r="158" spans="1:13" x14ac:dyDescent="0.3">
      <c r="A158" s="8" t="s">
        <v>26</v>
      </c>
      <c r="B158" s="11">
        <v>17</v>
      </c>
      <c r="C158" s="11">
        <v>5.89</v>
      </c>
      <c r="D158" s="9">
        <v>2.89</v>
      </c>
      <c r="E158" s="9">
        <v>3.9500000000000004E-3</v>
      </c>
      <c r="F158" s="10" t="s">
        <v>122</v>
      </c>
      <c r="H158" s="8" t="s">
        <v>32</v>
      </c>
      <c r="I158" s="11">
        <v>34.4</v>
      </c>
      <c r="J158" s="11">
        <v>3.66</v>
      </c>
      <c r="K158" s="9">
        <v>9.42</v>
      </c>
      <c r="L158" s="9" t="s">
        <v>147</v>
      </c>
      <c r="M158" s="10" t="s">
        <v>120</v>
      </c>
    </row>
    <row r="159" spans="1:13" x14ac:dyDescent="0.3">
      <c r="A159" s="8" t="s">
        <v>29</v>
      </c>
      <c r="B159" s="11">
        <v>8.9</v>
      </c>
      <c r="C159" s="11">
        <v>2.5</v>
      </c>
      <c r="D159" s="9">
        <v>3.56</v>
      </c>
      <c r="E159" s="9">
        <v>3.8999999999999999E-4</v>
      </c>
      <c r="F159" s="10" t="s">
        <v>120</v>
      </c>
      <c r="H159" s="8" t="s">
        <v>30</v>
      </c>
      <c r="I159" s="11">
        <v>-12.4</v>
      </c>
      <c r="J159" s="11">
        <v>2.09</v>
      </c>
      <c r="K159" s="9">
        <v>-5.91</v>
      </c>
      <c r="L159" s="11">
        <v>5.0000000000000001E-9</v>
      </c>
      <c r="M159" s="10" t="s">
        <v>120</v>
      </c>
    </row>
    <row r="160" spans="1:13" x14ac:dyDescent="0.3">
      <c r="A160" s="8" t="s">
        <v>30</v>
      </c>
      <c r="B160" s="11">
        <v>-10.3</v>
      </c>
      <c r="C160" s="11">
        <v>2.15</v>
      </c>
      <c r="D160" s="9">
        <v>-4.78</v>
      </c>
      <c r="E160" s="11">
        <v>2.0999999999999998E-6</v>
      </c>
      <c r="F160" s="10" t="s">
        <v>120</v>
      </c>
      <c r="H160" s="8" t="s">
        <v>76</v>
      </c>
      <c r="I160" s="11">
        <v>-25.6</v>
      </c>
      <c r="J160" s="11">
        <v>4.76</v>
      </c>
      <c r="K160" s="9">
        <v>-5.37</v>
      </c>
      <c r="L160" s="11">
        <v>9.9999999999999995E-8</v>
      </c>
      <c r="M160" s="10" t="s">
        <v>120</v>
      </c>
    </row>
    <row r="161" spans="1:13" x14ac:dyDescent="0.3">
      <c r="A161" s="8" t="s">
        <v>31</v>
      </c>
      <c r="B161" s="11">
        <v>-22.5</v>
      </c>
      <c r="C161" s="11">
        <v>7.21</v>
      </c>
      <c r="D161" s="9">
        <v>-3.12</v>
      </c>
      <c r="E161" s="9">
        <v>1.8600000000000001E-3</v>
      </c>
      <c r="F161" s="10" t="s">
        <v>122</v>
      </c>
      <c r="H161" s="8" t="s">
        <v>68</v>
      </c>
      <c r="I161" s="11">
        <v>-8.2799999999999994</v>
      </c>
      <c r="J161" s="11">
        <v>1.72</v>
      </c>
      <c r="K161" s="9">
        <v>-4.8</v>
      </c>
      <c r="L161" s="11">
        <v>1.9E-6</v>
      </c>
      <c r="M161" s="10" t="s">
        <v>120</v>
      </c>
    </row>
    <row r="162" spans="1:13" x14ac:dyDescent="0.3">
      <c r="A162" s="8" t="s">
        <v>32</v>
      </c>
      <c r="B162" s="11">
        <v>32.799999999999997</v>
      </c>
      <c r="C162" s="11">
        <v>3.71</v>
      </c>
      <c r="D162" s="9">
        <v>8.85</v>
      </c>
      <c r="E162" s="9" t="s">
        <v>147</v>
      </c>
      <c r="F162" s="10" t="s">
        <v>120</v>
      </c>
      <c r="H162" s="8" t="s">
        <v>72</v>
      </c>
      <c r="I162" s="11">
        <v>17.8</v>
      </c>
      <c r="J162" s="11">
        <v>5.62</v>
      </c>
      <c r="K162" s="9">
        <v>3.18</v>
      </c>
      <c r="L162" s="9">
        <v>1.5499999999999999E-3</v>
      </c>
      <c r="M162" s="10" t="s">
        <v>122</v>
      </c>
    </row>
    <row r="163" spans="1:13" x14ac:dyDescent="0.3">
      <c r="A163" s="8" t="s">
        <v>39</v>
      </c>
      <c r="B163" s="11">
        <v>1.1200000000000001</v>
      </c>
      <c r="C163" s="11">
        <v>0.30199999999999999</v>
      </c>
      <c r="D163" s="9">
        <v>3.69</v>
      </c>
      <c r="E163" s="9">
        <v>2.4000000000000001E-4</v>
      </c>
      <c r="F163" s="10" t="s">
        <v>120</v>
      </c>
      <c r="H163" s="8" t="s">
        <v>62</v>
      </c>
      <c r="I163" s="11">
        <v>5.75</v>
      </c>
      <c r="J163" s="11">
        <v>1.87</v>
      </c>
      <c r="K163" s="9">
        <v>3.07</v>
      </c>
      <c r="L163" s="9">
        <v>2.2100000000000002E-3</v>
      </c>
      <c r="M163" s="10" t="s">
        <v>122</v>
      </c>
    </row>
    <row r="164" spans="1:13" x14ac:dyDescent="0.3">
      <c r="A164" s="8" t="s">
        <v>43</v>
      </c>
      <c r="B164" s="11">
        <v>-8.66</v>
      </c>
      <c r="C164" s="11">
        <v>2.87</v>
      </c>
      <c r="D164" s="9">
        <v>-3.02</v>
      </c>
      <c r="E164" s="9">
        <v>2.65E-3</v>
      </c>
      <c r="F164" s="10" t="s">
        <v>122</v>
      </c>
      <c r="H164" s="8" t="s">
        <v>112</v>
      </c>
      <c r="I164" s="11">
        <v>-13.3</v>
      </c>
      <c r="J164" s="11">
        <v>3.68</v>
      </c>
      <c r="K164" s="9">
        <v>-3.61</v>
      </c>
      <c r="L164" s="9">
        <v>3.2000000000000003E-4</v>
      </c>
      <c r="M164" s="10" t="s">
        <v>120</v>
      </c>
    </row>
    <row r="165" spans="1:13" x14ac:dyDescent="0.3">
      <c r="A165" s="8" t="s">
        <v>47</v>
      </c>
      <c r="B165" s="11">
        <v>-8.5399999999999991</v>
      </c>
      <c r="C165" s="11">
        <v>2.75</v>
      </c>
      <c r="D165" s="9">
        <v>-3.1</v>
      </c>
      <c r="E165" s="9">
        <v>1.98E-3</v>
      </c>
      <c r="F165" s="10" t="s">
        <v>122</v>
      </c>
      <c r="H165" s="8" t="s">
        <v>75</v>
      </c>
      <c r="I165" s="11">
        <v>-10.8</v>
      </c>
      <c r="J165" s="11">
        <v>3.03</v>
      </c>
      <c r="K165" s="9">
        <v>-3.55</v>
      </c>
      <c r="L165" s="9">
        <v>4.0000000000000002E-4</v>
      </c>
      <c r="M165" s="10" t="s">
        <v>120</v>
      </c>
    </row>
    <row r="166" spans="1:13" x14ac:dyDescent="0.3">
      <c r="A166" s="8" t="s">
        <v>52</v>
      </c>
      <c r="B166" s="11">
        <v>-10.199999999999999</v>
      </c>
      <c r="C166" s="11">
        <v>4.88</v>
      </c>
      <c r="D166" s="9">
        <v>-2.09</v>
      </c>
      <c r="E166" s="9">
        <v>3.7130000000000003E-2</v>
      </c>
      <c r="F166" s="10" t="s">
        <v>121</v>
      </c>
      <c r="H166" s="8" t="s">
        <v>81</v>
      </c>
      <c r="I166" s="11">
        <v>-10.9</v>
      </c>
      <c r="J166" s="11">
        <v>2.73</v>
      </c>
      <c r="K166" s="9">
        <v>-3.99</v>
      </c>
      <c r="L166" s="11">
        <v>7.2999999999999999E-5</v>
      </c>
      <c r="M166" s="10" t="s">
        <v>120</v>
      </c>
    </row>
    <row r="167" spans="1:13" x14ac:dyDescent="0.3">
      <c r="A167" s="8" t="s">
        <v>53</v>
      </c>
      <c r="B167" s="11">
        <v>-11.7</v>
      </c>
      <c r="C167" s="11">
        <v>4.4000000000000004</v>
      </c>
      <c r="D167" s="9">
        <v>-2.66</v>
      </c>
      <c r="E167" s="9">
        <v>7.8799999999999999E-3</v>
      </c>
      <c r="F167" s="10" t="s">
        <v>122</v>
      </c>
      <c r="H167" s="8" t="s">
        <v>65</v>
      </c>
      <c r="I167" s="11">
        <v>6.57</v>
      </c>
      <c r="J167" s="11">
        <v>2</v>
      </c>
      <c r="K167" s="9">
        <v>3.28</v>
      </c>
      <c r="L167" s="9">
        <v>1.08E-3</v>
      </c>
      <c r="M167" s="10" t="s">
        <v>122</v>
      </c>
    </row>
    <row r="168" spans="1:13" x14ac:dyDescent="0.3">
      <c r="A168" s="8" t="s">
        <v>68</v>
      </c>
      <c r="B168" s="11">
        <v>-9.92</v>
      </c>
      <c r="C168" s="11">
        <v>1.76</v>
      </c>
      <c r="D168" s="9">
        <v>-5.64</v>
      </c>
      <c r="E168" s="11">
        <v>2.3000000000000001E-8</v>
      </c>
      <c r="F168" s="10" t="s">
        <v>120</v>
      </c>
      <c r="H168" s="8" t="s">
        <v>63</v>
      </c>
      <c r="I168" s="11">
        <v>7.18</v>
      </c>
      <c r="J168" s="11">
        <v>2.34</v>
      </c>
      <c r="K168" s="9">
        <v>3.06</v>
      </c>
      <c r="L168" s="9">
        <v>2.2599999999999999E-3</v>
      </c>
      <c r="M168" s="10" t="s">
        <v>122</v>
      </c>
    </row>
    <row r="169" spans="1:13" x14ac:dyDescent="0.3">
      <c r="A169" s="8" t="s">
        <v>74</v>
      </c>
      <c r="B169" s="11">
        <v>-15.7</v>
      </c>
      <c r="C169" s="11">
        <v>5.47</v>
      </c>
      <c r="D169" s="9">
        <v>-2.87</v>
      </c>
      <c r="E169" s="9">
        <v>4.2100000000000002E-3</v>
      </c>
      <c r="F169" s="10" t="s">
        <v>122</v>
      </c>
      <c r="H169" s="8" t="s">
        <v>107</v>
      </c>
      <c r="I169" s="11">
        <v>7.05</v>
      </c>
      <c r="J169" s="11">
        <v>2.21</v>
      </c>
      <c r="K169" s="9">
        <v>3.19</v>
      </c>
      <c r="L169" s="9">
        <v>1.48E-3</v>
      </c>
      <c r="M169" s="10" t="s">
        <v>122</v>
      </c>
    </row>
    <row r="170" spans="1:13" x14ac:dyDescent="0.3">
      <c r="A170" s="8" t="s">
        <v>75</v>
      </c>
      <c r="B170" s="11">
        <v>-12.8</v>
      </c>
      <c r="C170" s="11">
        <v>3.1</v>
      </c>
      <c r="D170" s="9">
        <v>-4.1399999999999997</v>
      </c>
      <c r="E170" s="11">
        <v>3.8999999999999999E-5</v>
      </c>
      <c r="F170" s="10" t="s">
        <v>120</v>
      </c>
      <c r="H170" s="8" t="s">
        <v>47</v>
      </c>
      <c r="I170" s="11">
        <v>-7.18</v>
      </c>
      <c r="J170" s="11">
        <v>2.72</v>
      </c>
      <c r="K170" s="9">
        <v>-2.64</v>
      </c>
      <c r="L170" s="9">
        <v>8.3400000000000002E-3</v>
      </c>
      <c r="M170" s="10" t="s">
        <v>122</v>
      </c>
    </row>
    <row r="171" spans="1:13" x14ac:dyDescent="0.3">
      <c r="A171" s="8" t="s">
        <v>76</v>
      </c>
      <c r="B171" s="11">
        <v>-27.4</v>
      </c>
      <c r="C171" s="11">
        <v>4.8600000000000003</v>
      </c>
      <c r="D171" s="9">
        <v>-5.64</v>
      </c>
      <c r="E171" s="11">
        <v>2.4E-8</v>
      </c>
      <c r="F171" s="10" t="s">
        <v>120</v>
      </c>
      <c r="H171" s="8" t="s">
        <v>94</v>
      </c>
      <c r="I171" s="11">
        <v>-24.8</v>
      </c>
      <c r="J171" s="11">
        <v>9.41</v>
      </c>
      <c r="K171" s="9">
        <v>-2.64</v>
      </c>
      <c r="L171" s="9">
        <v>8.4700000000000001E-3</v>
      </c>
      <c r="M171" s="10" t="s">
        <v>122</v>
      </c>
    </row>
    <row r="172" spans="1:13" x14ac:dyDescent="0.3">
      <c r="A172" s="8" t="s">
        <v>78</v>
      </c>
      <c r="B172" s="11">
        <v>-7.28</v>
      </c>
      <c r="C172" s="11">
        <v>2.5299999999999998</v>
      </c>
      <c r="D172" s="9">
        <v>-2.87</v>
      </c>
      <c r="E172" s="9">
        <v>4.2100000000000002E-3</v>
      </c>
      <c r="F172" s="10" t="s">
        <v>122</v>
      </c>
      <c r="H172" s="8" t="s">
        <v>85</v>
      </c>
      <c r="I172" s="11">
        <v>-13.4</v>
      </c>
      <c r="J172" s="11">
        <v>5.45</v>
      </c>
      <c r="K172" s="9">
        <v>-2.4500000000000002</v>
      </c>
      <c r="L172" s="9">
        <v>1.431E-2</v>
      </c>
      <c r="M172" s="10" t="s">
        <v>121</v>
      </c>
    </row>
    <row r="173" spans="1:13" x14ac:dyDescent="0.3">
      <c r="A173" s="8" t="s">
        <v>79</v>
      </c>
      <c r="B173" s="11">
        <v>-7.57</v>
      </c>
      <c r="C173" s="11">
        <v>3.68</v>
      </c>
      <c r="D173" s="9">
        <v>-2.06</v>
      </c>
      <c r="E173" s="9">
        <v>3.9870000000000003E-2</v>
      </c>
      <c r="F173" s="10" t="s">
        <v>121</v>
      </c>
      <c r="H173" s="8" t="s">
        <v>43</v>
      </c>
      <c r="I173" s="11">
        <v>-7.6</v>
      </c>
      <c r="J173" s="11">
        <v>2.81</v>
      </c>
      <c r="K173" s="9">
        <v>-2.7</v>
      </c>
      <c r="L173" s="9">
        <v>7.0899999999999999E-3</v>
      </c>
      <c r="M173" s="10" t="s">
        <v>122</v>
      </c>
    </row>
    <row r="174" spans="1:13" x14ac:dyDescent="0.3">
      <c r="A174" s="8" t="s">
        <v>81</v>
      </c>
      <c r="B174" s="11">
        <v>-11.9</v>
      </c>
      <c r="C174" s="11">
        <v>2.79</v>
      </c>
      <c r="D174" s="9">
        <v>-4.28</v>
      </c>
      <c r="E174" s="11">
        <v>2.0999999999999999E-5</v>
      </c>
      <c r="F174" s="10" t="s">
        <v>120</v>
      </c>
      <c r="H174" s="8" t="s">
        <v>66</v>
      </c>
      <c r="I174" s="11">
        <v>7.91</v>
      </c>
      <c r="J174" s="11">
        <v>3.05</v>
      </c>
      <c r="K174" s="9">
        <v>2.6</v>
      </c>
      <c r="L174" s="9">
        <v>9.58E-3</v>
      </c>
      <c r="M174" s="10" t="s">
        <v>122</v>
      </c>
    </row>
    <row r="175" spans="1:13" x14ac:dyDescent="0.3">
      <c r="A175" s="8" t="s">
        <v>85</v>
      </c>
      <c r="B175" s="11">
        <v>-14.5</v>
      </c>
      <c r="C175" s="11">
        <v>5.56</v>
      </c>
      <c r="D175" s="9">
        <v>-2.6</v>
      </c>
      <c r="E175" s="9">
        <v>9.4199999999999996E-3</v>
      </c>
      <c r="F175" s="10" t="s">
        <v>122</v>
      </c>
      <c r="H175" s="8" t="s">
        <v>52</v>
      </c>
      <c r="I175" s="11">
        <v>-10.1</v>
      </c>
      <c r="J175" s="11">
        <v>4.78</v>
      </c>
      <c r="K175" s="9">
        <v>-2.11</v>
      </c>
      <c r="L175" s="9">
        <v>3.5389999999999998E-2</v>
      </c>
      <c r="M175" s="10" t="s">
        <v>121</v>
      </c>
    </row>
    <row r="176" spans="1:13" x14ac:dyDescent="0.3">
      <c r="A176" s="8" t="s">
        <v>94</v>
      </c>
      <c r="B176" s="11">
        <v>-26.6</v>
      </c>
      <c r="C176" s="11">
        <v>9.61</v>
      </c>
      <c r="D176" s="9">
        <v>-2.77</v>
      </c>
      <c r="E176" s="9">
        <v>5.8199999999999997E-3</v>
      </c>
      <c r="F176" s="10" t="s">
        <v>122</v>
      </c>
      <c r="H176" s="8" t="s">
        <v>39</v>
      </c>
      <c r="I176" s="11">
        <v>0.64400000000000002</v>
      </c>
      <c r="J176" s="11">
        <v>0.30199999999999999</v>
      </c>
      <c r="K176" s="9">
        <v>2.13</v>
      </c>
      <c r="L176" s="9">
        <v>3.3119999999999997E-2</v>
      </c>
      <c r="M176" s="10" t="s">
        <v>121</v>
      </c>
    </row>
    <row r="177" spans="1:13" x14ac:dyDescent="0.3">
      <c r="A177" s="8" t="s">
        <v>100</v>
      </c>
      <c r="B177" s="11">
        <v>-9.49</v>
      </c>
      <c r="C177" s="11">
        <v>2.97</v>
      </c>
      <c r="D177" s="9">
        <v>-3.2</v>
      </c>
      <c r="E177" s="9">
        <v>1.4499999999999999E-3</v>
      </c>
      <c r="F177" s="10" t="s">
        <v>122</v>
      </c>
      <c r="H177" s="8" t="s">
        <v>31</v>
      </c>
      <c r="I177" s="11">
        <v>-24.5</v>
      </c>
      <c r="J177" s="11">
        <v>7.1</v>
      </c>
      <c r="K177" s="9">
        <v>-3.45</v>
      </c>
      <c r="L177" s="9">
        <v>5.9000000000000003E-4</v>
      </c>
      <c r="M177" s="10" t="s">
        <v>120</v>
      </c>
    </row>
    <row r="178" spans="1:13" ht="15" thickBot="1" x14ac:dyDescent="0.35">
      <c r="A178" s="13" t="s">
        <v>112</v>
      </c>
      <c r="B178" s="20">
        <v>-13.6</v>
      </c>
      <c r="C178" s="20">
        <v>3.75</v>
      </c>
      <c r="D178" s="14">
        <v>-3.63</v>
      </c>
      <c r="E178" s="14">
        <v>2.9999999999999997E-4</v>
      </c>
      <c r="F178" s="15" t="s">
        <v>120</v>
      </c>
      <c r="H178" s="8" t="s">
        <v>29</v>
      </c>
      <c r="I178" s="11">
        <v>9.99</v>
      </c>
      <c r="J178" s="11">
        <v>2.52</v>
      </c>
      <c r="K178" s="9">
        <v>3.97</v>
      </c>
      <c r="L178" s="11">
        <v>7.8999999999999996E-5</v>
      </c>
      <c r="M178" s="10" t="s">
        <v>120</v>
      </c>
    </row>
    <row r="179" spans="1:13" x14ac:dyDescent="0.3">
      <c r="H179" s="8" t="s">
        <v>53</v>
      </c>
      <c r="I179" s="11">
        <v>-11.1</v>
      </c>
      <c r="J179" s="11">
        <v>4.3099999999999996</v>
      </c>
      <c r="K179" s="9">
        <v>-2.58</v>
      </c>
      <c r="L179" s="9">
        <v>1.014E-2</v>
      </c>
      <c r="M179" s="10" t="s">
        <v>121</v>
      </c>
    </row>
    <row r="180" spans="1:13" x14ac:dyDescent="0.3">
      <c r="H180" s="8" t="s">
        <v>100</v>
      </c>
      <c r="I180" s="11">
        <v>-8.1300000000000008</v>
      </c>
      <c r="J180" s="11">
        <v>2.91</v>
      </c>
      <c r="K180" s="9">
        <v>-2.79</v>
      </c>
      <c r="L180" s="9">
        <v>5.4200000000000003E-3</v>
      </c>
      <c r="M180" s="10" t="s">
        <v>122</v>
      </c>
    </row>
    <row r="181" spans="1:13" x14ac:dyDescent="0.3">
      <c r="H181" s="8" t="s">
        <v>74</v>
      </c>
      <c r="I181" s="11">
        <v>-14.5</v>
      </c>
      <c r="J181" s="11">
        <v>5.37</v>
      </c>
      <c r="K181" s="9">
        <v>-2.71</v>
      </c>
      <c r="L181" s="9">
        <v>6.9199999999999999E-3</v>
      </c>
      <c r="M181" s="10" t="s">
        <v>122</v>
      </c>
    </row>
    <row r="182" spans="1:13" ht="15" thickBot="1" x14ac:dyDescent="0.35">
      <c r="H182" s="13" t="s">
        <v>26</v>
      </c>
      <c r="I182" s="20">
        <v>17.399999999999999</v>
      </c>
      <c r="J182" s="20">
        <v>5.79</v>
      </c>
      <c r="K182" s="14">
        <v>3</v>
      </c>
      <c r="L182" s="14">
        <v>2.7599999999999999E-3</v>
      </c>
      <c r="M182" s="15" t="s">
        <v>122</v>
      </c>
    </row>
  </sheetData>
  <mergeCells count="23">
    <mergeCell ref="B84:I84"/>
    <mergeCell ref="B92:J92"/>
    <mergeCell ref="B99:J99"/>
    <mergeCell ref="C2:F2"/>
    <mergeCell ref="A3:A18"/>
    <mergeCell ref="A20:A36"/>
    <mergeCell ref="A62:A75"/>
    <mergeCell ref="B107:I107"/>
    <mergeCell ref="B116:I116"/>
    <mergeCell ref="H154:M154"/>
    <mergeCell ref="A154:F154"/>
    <mergeCell ref="A38:A42"/>
    <mergeCell ref="A44:A48"/>
    <mergeCell ref="A50:A54"/>
    <mergeCell ref="A56:A60"/>
    <mergeCell ref="B62:J62"/>
    <mergeCell ref="B69:J69"/>
    <mergeCell ref="A77:A90"/>
    <mergeCell ref="A92:A105"/>
    <mergeCell ref="A107:A124"/>
    <mergeCell ref="A126:F126"/>
    <mergeCell ref="H126:M126"/>
    <mergeCell ref="B77:I77"/>
  </mergeCells>
  <conditionalFormatting sqref="C4:F5 C21:F22">
    <cfRule type="cellIs" dxfId="11" priority="1" operator="greaterThan">
      <formula>0.9</formula>
    </cfRule>
    <cfRule type="cellIs" dxfId="10" priority="2" operator="greaterThan">
      <formula>0.8</formula>
    </cfRule>
    <cfRule type="cellIs" dxfId="9" priority="3" operator="greaterThan">
      <formula>0.7</formula>
    </cfRule>
    <cfRule type="cellIs" dxfId="8" priority="4" operator="greaterThan">
      <formula>0.6</formula>
    </cfRule>
  </conditionalFormatting>
  <printOptions horizontalCentered="1"/>
  <pageMargins left="0" right="0" top="0.25" bottom="0.25" header="0" footer="0"/>
  <pageSetup scale="59" fitToHeight="7" orientation="landscape" horizontalDpi="4294967293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S9"/>
  <sheetViews>
    <sheetView workbookViewId="0">
      <selection activeCell="A8" sqref="A8"/>
    </sheetView>
  </sheetViews>
  <sheetFormatPr defaultRowHeight="14.4" x14ac:dyDescent="0.3"/>
  <cols>
    <col min="1" max="1" width="12.33203125" style="62" bestFit="1" customWidth="1"/>
    <col min="2" max="16384" width="8.88671875" style="62"/>
  </cols>
  <sheetData>
    <row r="1" spans="1:19" ht="15" thickBot="1" x14ac:dyDescent="0.35"/>
    <row r="2" spans="1:19" ht="15" thickBot="1" x14ac:dyDescent="0.35">
      <c r="A2" s="307" t="s">
        <v>282</v>
      </c>
      <c r="B2" s="308"/>
      <c r="C2" s="308"/>
      <c r="D2" s="308"/>
      <c r="E2" s="308"/>
      <c r="F2" s="308"/>
      <c r="G2" s="308"/>
      <c r="H2" s="308"/>
      <c r="I2" s="308"/>
      <c r="J2" s="308"/>
      <c r="K2" s="308"/>
      <c r="L2" s="308"/>
      <c r="M2" s="308"/>
      <c r="N2" s="308"/>
      <c r="O2" s="308"/>
      <c r="P2" s="308"/>
      <c r="Q2" s="308"/>
      <c r="R2" s="308"/>
      <c r="S2" s="309"/>
    </row>
    <row r="3" spans="1:19" x14ac:dyDescent="0.3">
      <c r="A3" s="175" t="s">
        <v>201</v>
      </c>
      <c r="B3" s="173" t="s">
        <v>281</v>
      </c>
      <c r="C3" s="173" t="s">
        <v>130</v>
      </c>
      <c r="D3" s="173" t="s">
        <v>131</v>
      </c>
      <c r="E3" s="173" t="s">
        <v>25</v>
      </c>
      <c r="F3" s="173" t="s">
        <v>26</v>
      </c>
      <c r="G3" s="173" t="s">
        <v>27</v>
      </c>
      <c r="H3" s="173" t="s">
        <v>28</v>
      </c>
      <c r="I3" s="173" t="s">
        <v>29</v>
      </c>
      <c r="J3" s="173" t="s">
        <v>30</v>
      </c>
      <c r="K3" s="173" t="s">
        <v>31</v>
      </c>
      <c r="L3" s="173" t="s">
        <v>32</v>
      </c>
      <c r="M3" s="173" t="s">
        <v>33</v>
      </c>
      <c r="N3" s="173" t="s">
        <v>34</v>
      </c>
      <c r="O3" s="173" t="s">
        <v>35</v>
      </c>
      <c r="P3" s="173" t="s">
        <v>36</v>
      </c>
      <c r="Q3" s="173" t="s">
        <v>37</v>
      </c>
      <c r="R3" s="173" t="s">
        <v>38</v>
      </c>
      <c r="S3" s="174" t="s">
        <v>39</v>
      </c>
    </row>
    <row r="4" spans="1:19" x14ac:dyDescent="0.3">
      <c r="A4" s="8" t="s">
        <v>253</v>
      </c>
      <c r="B4" s="9">
        <v>330100</v>
      </c>
      <c r="C4" s="9">
        <v>525</v>
      </c>
      <c r="D4" s="9">
        <v>80.3</v>
      </c>
      <c r="E4" s="9">
        <v>57344</v>
      </c>
      <c r="F4" s="9">
        <v>7.4700000000000003E-2</v>
      </c>
      <c r="G4" s="9">
        <v>0.29599999999999999</v>
      </c>
      <c r="H4" s="9">
        <v>0.59199999999999997</v>
      </c>
      <c r="I4" s="9">
        <v>3.0300000000000001E-2</v>
      </c>
      <c r="J4" s="9">
        <v>0.66300000000000003</v>
      </c>
      <c r="K4" s="9">
        <v>4.2599999999999999E-2</v>
      </c>
      <c r="L4" s="9">
        <v>0.435</v>
      </c>
      <c r="M4" s="9">
        <v>3.0300000000000001E-2</v>
      </c>
      <c r="N4" s="9">
        <v>0.2</v>
      </c>
      <c r="O4" s="9">
        <v>0</v>
      </c>
      <c r="P4" s="9">
        <v>0.01</v>
      </c>
      <c r="Q4" s="9">
        <v>2.1899999999999999E-2</v>
      </c>
      <c r="R4" s="9">
        <v>0.17810000000000001</v>
      </c>
      <c r="S4" s="10">
        <v>2.828E-2</v>
      </c>
    </row>
    <row r="5" spans="1:19" ht="15" thickBot="1" x14ac:dyDescent="0.35">
      <c r="A5" s="13" t="s">
        <v>253</v>
      </c>
      <c r="B5" s="14">
        <v>330200</v>
      </c>
      <c r="C5" s="14">
        <v>162</v>
      </c>
      <c r="D5" s="14">
        <v>37.5</v>
      </c>
      <c r="E5" s="14">
        <v>120043</v>
      </c>
      <c r="F5" s="14">
        <v>4.7699999999999999E-2</v>
      </c>
      <c r="G5" s="14">
        <v>0.42099999999999999</v>
      </c>
      <c r="H5" s="14">
        <v>0.47899999999999998</v>
      </c>
      <c r="I5" s="14">
        <v>4.9799999999999997E-2</v>
      </c>
      <c r="J5" s="14">
        <v>0.28000000000000003</v>
      </c>
      <c r="K5" s="14">
        <v>5.6099999999999997E-2</v>
      </c>
      <c r="L5" s="14">
        <v>0.59</v>
      </c>
      <c r="M5" s="14">
        <v>7.0000000000000001E-3</v>
      </c>
      <c r="N5" s="14">
        <v>5.9499999999999997E-2</v>
      </c>
      <c r="O5" s="14">
        <v>0</v>
      </c>
      <c r="P5" s="14">
        <v>5.7000000000000002E-3</v>
      </c>
      <c r="Q5" s="14">
        <v>1.46E-2</v>
      </c>
      <c r="R5" s="14">
        <v>4.4900000000000002E-2</v>
      </c>
      <c r="S5" s="15">
        <v>8.3899999999999999E-3</v>
      </c>
    </row>
    <row r="6" spans="1:19" ht="15" thickBot="1" x14ac:dyDescent="0.35"/>
    <row r="7" spans="1:19" ht="15" thickBot="1" x14ac:dyDescent="0.35">
      <c r="A7" s="307" t="s">
        <v>283</v>
      </c>
      <c r="B7" s="308"/>
      <c r="C7" s="308"/>
      <c r="D7" s="308"/>
      <c r="E7" s="308"/>
      <c r="F7" s="308"/>
      <c r="G7" s="308"/>
      <c r="H7" s="308"/>
      <c r="I7" s="308"/>
      <c r="J7" s="308"/>
      <c r="K7" s="308"/>
      <c r="L7" s="308"/>
      <c r="M7" s="308"/>
      <c r="N7" s="308"/>
      <c r="O7" s="308"/>
      <c r="P7" s="308"/>
      <c r="Q7" s="308"/>
      <c r="R7" s="308"/>
      <c r="S7" s="309"/>
    </row>
    <row r="8" spans="1:19" x14ac:dyDescent="0.3">
      <c r="A8" s="175" t="s">
        <v>201</v>
      </c>
      <c r="B8" s="173" t="s">
        <v>281</v>
      </c>
      <c r="C8" s="173" t="s">
        <v>130</v>
      </c>
      <c r="D8" s="173" t="s">
        <v>131</v>
      </c>
      <c r="E8" s="173" t="s">
        <v>25</v>
      </c>
      <c r="F8" s="173" t="s">
        <v>26</v>
      </c>
      <c r="G8" s="173" t="s">
        <v>27</v>
      </c>
      <c r="H8" s="173" t="s">
        <v>28</v>
      </c>
      <c r="I8" s="173" t="s">
        <v>29</v>
      </c>
      <c r="J8" s="173" t="s">
        <v>30</v>
      </c>
      <c r="K8" s="173" t="s">
        <v>31</v>
      </c>
      <c r="L8" s="173" t="s">
        <v>32</v>
      </c>
      <c r="M8" s="173" t="s">
        <v>33</v>
      </c>
      <c r="N8" s="173" t="s">
        <v>34</v>
      </c>
      <c r="O8" s="173" t="s">
        <v>35</v>
      </c>
      <c r="P8" s="173" t="s">
        <v>36</v>
      </c>
      <c r="Q8" s="173" t="s">
        <v>37</v>
      </c>
      <c r="R8" s="173" t="s">
        <v>38</v>
      </c>
      <c r="S8" s="174" t="s">
        <v>39</v>
      </c>
    </row>
    <row r="9" spans="1:19" ht="15" thickBot="1" x14ac:dyDescent="0.35">
      <c r="A9" s="13" t="s">
        <v>254</v>
      </c>
      <c r="B9" s="14">
        <v>282600</v>
      </c>
      <c r="C9" s="14">
        <v>2001</v>
      </c>
      <c r="D9" s="14">
        <v>188</v>
      </c>
      <c r="E9" s="14">
        <v>9600</v>
      </c>
      <c r="F9" s="14">
        <v>0</v>
      </c>
      <c r="G9" s="14">
        <v>7.6399999999999996E-2</v>
      </c>
      <c r="H9" s="14">
        <v>0.38200000000000001</v>
      </c>
      <c r="I9" s="14">
        <v>0.54100000000000004</v>
      </c>
      <c r="J9" s="14">
        <v>0.32200000000000001</v>
      </c>
      <c r="K9" s="14">
        <v>0.192</v>
      </c>
      <c r="L9" s="14">
        <v>0</v>
      </c>
      <c r="M9" s="14">
        <v>0</v>
      </c>
      <c r="N9" s="14">
        <v>0.46500000000000002</v>
      </c>
      <c r="O9" s="14">
        <v>0</v>
      </c>
      <c r="P9" s="14">
        <v>4.4600000000000001E-2</v>
      </c>
      <c r="Q9" s="14">
        <v>8.9200000000000002E-2</v>
      </c>
      <c r="R9" s="14">
        <v>0.376</v>
      </c>
      <c r="S9" s="15">
        <v>0</v>
      </c>
    </row>
  </sheetData>
  <mergeCells count="2">
    <mergeCell ref="A2:S2"/>
    <mergeCell ref="A7:S7"/>
  </mergeCells>
  <printOptions horizontalCentered="1"/>
  <pageMargins left="0" right="0" top="0.75" bottom="0.75" header="0.3" footer="0.3"/>
  <pageSetup scale="78" orientation="landscape" horizontalDpi="4294967293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M163"/>
  <sheetViews>
    <sheetView topLeftCell="A28" zoomScale="70" zoomScaleNormal="70" workbookViewId="0">
      <selection activeCell="C56" sqref="C56:F56"/>
    </sheetView>
  </sheetViews>
  <sheetFormatPr defaultRowHeight="14.4" x14ac:dyDescent="0.3"/>
  <cols>
    <col min="1" max="1" width="21.5546875" style="62" customWidth="1"/>
    <col min="2" max="92" width="16.77734375" style="62" customWidth="1"/>
    <col min="93" max="16384" width="8.88671875" style="62"/>
  </cols>
  <sheetData>
    <row r="1" spans="1:6" ht="15" thickBot="1" x14ac:dyDescent="0.35"/>
    <row r="2" spans="1:6" ht="15" thickBot="1" x14ac:dyDescent="0.35">
      <c r="C2" s="298" t="s">
        <v>142</v>
      </c>
      <c r="D2" s="300"/>
      <c r="E2" s="300"/>
      <c r="F2" s="299"/>
    </row>
    <row r="3" spans="1:6" ht="72.599999999999994" thickBot="1" x14ac:dyDescent="0.35">
      <c r="A3" s="332" t="s">
        <v>145</v>
      </c>
      <c r="B3" s="45" t="s">
        <v>8</v>
      </c>
      <c r="C3" s="16" t="s">
        <v>19</v>
      </c>
      <c r="D3" s="16" t="s">
        <v>20</v>
      </c>
      <c r="E3" s="16" t="s">
        <v>21</v>
      </c>
      <c r="F3" s="19" t="s">
        <v>22</v>
      </c>
    </row>
    <row r="4" spans="1:6" x14ac:dyDescent="0.3">
      <c r="A4" s="335"/>
      <c r="B4" s="46" t="s">
        <v>0</v>
      </c>
      <c r="C4" s="5">
        <v>0.90100000000000002</v>
      </c>
      <c r="D4" s="5">
        <v>0.90600000000000003</v>
      </c>
      <c r="E4" s="5">
        <v>0.88200000000000001</v>
      </c>
      <c r="F4" s="6">
        <v>0.88700000000000001</v>
      </c>
    </row>
    <row r="5" spans="1:6" x14ac:dyDescent="0.3">
      <c r="A5" s="335"/>
      <c r="B5" s="47" t="s">
        <v>1</v>
      </c>
      <c r="C5" s="9">
        <v>0.89800000000000002</v>
      </c>
      <c r="D5" s="9">
        <v>0.90300000000000002</v>
      </c>
      <c r="E5" s="9">
        <v>0.88</v>
      </c>
      <c r="F5" s="10">
        <v>0.88400000000000001</v>
      </c>
    </row>
    <row r="6" spans="1:6" x14ac:dyDescent="0.3">
      <c r="A6" s="335"/>
      <c r="B6" s="47" t="s">
        <v>2</v>
      </c>
      <c r="C6" s="9">
        <v>421</v>
      </c>
      <c r="D6" s="9">
        <v>398</v>
      </c>
      <c r="E6" s="9">
        <v>395</v>
      </c>
      <c r="F6" s="10">
        <v>310</v>
      </c>
    </row>
    <row r="7" spans="1:6" ht="15" thickBot="1" x14ac:dyDescent="0.35">
      <c r="A7" s="335"/>
      <c r="B7" s="48" t="s">
        <v>3</v>
      </c>
      <c r="C7" s="20" t="s">
        <v>146</v>
      </c>
      <c r="D7" s="20" t="s">
        <v>146</v>
      </c>
      <c r="E7" s="20" t="s">
        <v>146</v>
      </c>
      <c r="F7" s="21" t="s">
        <v>146</v>
      </c>
    </row>
    <row r="8" spans="1:6" x14ac:dyDescent="0.3">
      <c r="A8" s="335"/>
      <c r="B8" s="47" t="s">
        <v>408</v>
      </c>
      <c r="C8" s="8">
        <v>56</v>
      </c>
      <c r="D8" s="9">
        <v>54.5</v>
      </c>
      <c r="E8" s="9">
        <v>1.99</v>
      </c>
      <c r="F8" s="10">
        <v>1.95</v>
      </c>
    </row>
    <row r="9" spans="1:6" x14ac:dyDescent="0.3">
      <c r="A9" s="335"/>
      <c r="B9" s="47" t="s">
        <v>409</v>
      </c>
      <c r="C9" s="8">
        <v>37.6</v>
      </c>
      <c r="D9" s="9">
        <v>36.799999999999997</v>
      </c>
      <c r="E9" s="9">
        <v>1.31</v>
      </c>
      <c r="F9" s="10">
        <v>1.27</v>
      </c>
    </row>
    <row r="10" spans="1:6" x14ac:dyDescent="0.3">
      <c r="A10" s="335"/>
      <c r="B10" s="47" t="s">
        <v>410</v>
      </c>
      <c r="C10" s="8">
        <v>7.74</v>
      </c>
      <c r="D10" s="9">
        <v>7.53</v>
      </c>
      <c r="E10" s="9">
        <v>3.55</v>
      </c>
      <c r="F10" s="10">
        <v>3.44</v>
      </c>
    </row>
    <row r="11" spans="1:6" x14ac:dyDescent="0.3">
      <c r="A11" s="335"/>
      <c r="B11" s="47" t="s">
        <v>148</v>
      </c>
      <c r="C11" s="8">
        <v>58.5</v>
      </c>
      <c r="D11" s="9">
        <v>59.1</v>
      </c>
      <c r="E11" s="9">
        <v>2.08</v>
      </c>
      <c r="F11" s="10">
        <v>2.08</v>
      </c>
    </row>
    <row r="12" spans="1:6" x14ac:dyDescent="0.3">
      <c r="A12" s="335"/>
      <c r="B12" s="47" t="s">
        <v>149</v>
      </c>
      <c r="C12" s="8">
        <v>38.9</v>
      </c>
      <c r="D12" s="9">
        <v>38.700000000000003</v>
      </c>
      <c r="E12" s="9">
        <v>1.35</v>
      </c>
      <c r="F12" s="10">
        <v>1.32</v>
      </c>
    </row>
    <row r="13" spans="1:6" x14ac:dyDescent="0.3">
      <c r="A13" s="335"/>
      <c r="B13" s="47" t="s">
        <v>150</v>
      </c>
      <c r="C13" s="8">
        <v>8.0299999999999994</v>
      </c>
      <c r="D13" s="9">
        <v>8.1300000000000008</v>
      </c>
      <c r="E13" s="9">
        <v>3.67</v>
      </c>
      <c r="F13" s="10">
        <v>3.62</v>
      </c>
    </row>
    <row r="14" spans="1:6" x14ac:dyDescent="0.3">
      <c r="A14" s="335"/>
      <c r="B14" s="47" t="s">
        <v>151</v>
      </c>
      <c r="C14" s="8">
        <v>0.89100000000000001</v>
      </c>
      <c r="D14" s="9">
        <v>0.88900000000000001</v>
      </c>
      <c r="E14" s="9">
        <v>0.871</v>
      </c>
      <c r="F14" s="10">
        <v>0.872</v>
      </c>
    </row>
    <row r="15" spans="1:6" x14ac:dyDescent="0.3">
      <c r="A15" s="335"/>
      <c r="B15" s="47" t="s">
        <v>152</v>
      </c>
      <c r="C15" s="8">
        <f t="shared" ref="C15:F17" si="0">C8-C11</f>
        <v>-2.5</v>
      </c>
      <c r="D15" s="9">
        <f t="shared" si="0"/>
        <v>-4.6000000000000014</v>
      </c>
      <c r="E15" s="9">
        <f t="shared" si="0"/>
        <v>-9.000000000000008E-2</v>
      </c>
      <c r="F15" s="10">
        <f t="shared" si="0"/>
        <v>-0.13000000000000012</v>
      </c>
    </row>
    <row r="16" spans="1:6" x14ac:dyDescent="0.3">
      <c r="A16" s="335"/>
      <c r="B16" s="47" t="s">
        <v>153</v>
      </c>
      <c r="C16" s="8">
        <f t="shared" si="0"/>
        <v>-1.2999999999999972</v>
      </c>
      <c r="D16" s="9">
        <f t="shared" si="0"/>
        <v>-1.9000000000000057</v>
      </c>
      <c r="E16" s="9">
        <f t="shared" si="0"/>
        <v>-4.0000000000000036E-2</v>
      </c>
      <c r="F16" s="10">
        <f t="shared" si="0"/>
        <v>-5.0000000000000044E-2</v>
      </c>
    </row>
    <row r="17" spans="1:6" x14ac:dyDescent="0.3">
      <c r="A17" s="335"/>
      <c r="B17" s="47" t="s">
        <v>154</v>
      </c>
      <c r="C17" s="8">
        <f t="shared" si="0"/>
        <v>-0.28999999999999915</v>
      </c>
      <c r="D17" s="9">
        <f t="shared" si="0"/>
        <v>-0.60000000000000053</v>
      </c>
      <c r="E17" s="9">
        <f t="shared" si="0"/>
        <v>-0.12000000000000011</v>
      </c>
      <c r="F17" s="10">
        <f t="shared" si="0"/>
        <v>-0.18000000000000016</v>
      </c>
    </row>
    <row r="18" spans="1:6" ht="15" thickBot="1" x14ac:dyDescent="0.35">
      <c r="A18" s="336"/>
      <c r="B18" s="48" t="s">
        <v>155</v>
      </c>
      <c r="C18" s="13">
        <f>C4-C14</f>
        <v>1.0000000000000009E-2</v>
      </c>
      <c r="D18" s="14">
        <f>D4-D14</f>
        <v>1.7000000000000015E-2</v>
      </c>
      <c r="E18" s="14">
        <f>E4-E14</f>
        <v>1.100000000000001E-2</v>
      </c>
      <c r="F18" s="15">
        <f>F4-F14</f>
        <v>1.5000000000000013E-2</v>
      </c>
    </row>
    <row r="19" spans="1:6" ht="15" thickBot="1" x14ac:dyDescent="0.35"/>
    <row r="20" spans="1:6" ht="72.599999999999994" thickBot="1" x14ac:dyDescent="0.35">
      <c r="A20" s="332" t="s">
        <v>144</v>
      </c>
      <c r="B20" s="45" t="s">
        <v>8</v>
      </c>
      <c r="C20" s="22" t="s">
        <v>19</v>
      </c>
      <c r="D20" s="16" t="s">
        <v>20</v>
      </c>
      <c r="E20" s="16" t="s">
        <v>21</v>
      </c>
      <c r="F20" s="19" t="s">
        <v>22</v>
      </c>
    </row>
    <row r="21" spans="1:6" x14ac:dyDescent="0.3">
      <c r="A21" s="335"/>
      <c r="B21" s="46" t="s">
        <v>0</v>
      </c>
      <c r="C21" s="4">
        <v>0.90700000000000003</v>
      </c>
      <c r="D21" s="5">
        <v>0.91300000000000003</v>
      </c>
      <c r="E21" s="5">
        <v>0.89100000000000001</v>
      </c>
      <c r="F21" s="6">
        <v>0.89500000000000002</v>
      </c>
    </row>
    <row r="22" spans="1:6" x14ac:dyDescent="0.3">
      <c r="A22" s="335"/>
      <c r="B22" s="47" t="s">
        <v>1</v>
      </c>
      <c r="C22" s="8">
        <v>0.90500000000000003</v>
      </c>
      <c r="D22" s="9">
        <v>0.91</v>
      </c>
      <c r="E22" s="9">
        <v>0.88800000000000001</v>
      </c>
      <c r="F22" s="10">
        <v>0.89100000000000001</v>
      </c>
    </row>
    <row r="23" spans="1:6" x14ac:dyDescent="0.3">
      <c r="A23" s="335"/>
      <c r="B23" s="47" t="s">
        <v>2</v>
      </c>
      <c r="C23" s="8">
        <v>339</v>
      </c>
      <c r="D23" s="9">
        <v>322</v>
      </c>
      <c r="E23" s="9">
        <v>322</v>
      </c>
      <c r="F23" s="10">
        <v>249</v>
      </c>
    </row>
    <row r="24" spans="1:6" x14ac:dyDescent="0.3">
      <c r="A24" s="335"/>
      <c r="B24" s="47" t="s">
        <v>3</v>
      </c>
      <c r="C24" s="50" t="s">
        <v>147</v>
      </c>
      <c r="D24" s="11" t="s">
        <v>147</v>
      </c>
      <c r="E24" s="11" t="s">
        <v>147</v>
      </c>
      <c r="F24" s="12" t="s">
        <v>147</v>
      </c>
    </row>
    <row r="25" spans="1:6" x14ac:dyDescent="0.3">
      <c r="A25" s="335"/>
      <c r="B25" s="49" t="s">
        <v>23</v>
      </c>
      <c r="C25" s="69">
        <v>5</v>
      </c>
      <c r="D25" s="70">
        <v>5</v>
      </c>
      <c r="E25" s="70">
        <v>1</v>
      </c>
      <c r="F25" s="71">
        <v>4</v>
      </c>
    </row>
    <row r="26" spans="1:6" x14ac:dyDescent="0.3">
      <c r="A26" s="335"/>
      <c r="B26" s="47" t="s">
        <v>9</v>
      </c>
      <c r="C26" s="17">
        <v>53.5</v>
      </c>
      <c r="D26" s="9">
        <v>52</v>
      </c>
      <c r="E26" s="9">
        <v>1.93</v>
      </c>
      <c r="F26" s="10">
        <v>1.9</v>
      </c>
    </row>
    <row r="27" spans="1:6" x14ac:dyDescent="0.3">
      <c r="A27" s="335"/>
      <c r="B27" s="47" t="s">
        <v>10</v>
      </c>
      <c r="C27" s="8">
        <v>36.299999999999997</v>
      </c>
      <c r="D27" s="9">
        <v>35.9</v>
      </c>
      <c r="E27" s="9">
        <v>1.29</v>
      </c>
      <c r="F27" s="10">
        <v>1.26</v>
      </c>
    </row>
    <row r="28" spans="1:6" x14ac:dyDescent="0.3">
      <c r="A28" s="335"/>
      <c r="B28" s="47" t="s">
        <v>11</v>
      </c>
      <c r="C28" s="8">
        <v>7.53</v>
      </c>
      <c r="D28" s="9">
        <v>7.39</v>
      </c>
      <c r="E28" s="9">
        <v>3.52</v>
      </c>
      <c r="F28" s="10">
        <v>3.41</v>
      </c>
    </row>
    <row r="29" spans="1:6" x14ac:dyDescent="0.3">
      <c r="A29" s="335"/>
      <c r="B29" s="47" t="s">
        <v>12</v>
      </c>
      <c r="C29" s="8">
        <v>64.400000000000006</v>
      </c>
      <c r="D29" s="9">
        <v>63.2</v>
      </c>
      <c r="E29" s="9">
        <v>2.27</v>
      </c>
      <c r="F29" s="10">
        <v>2.19</v>
      </c>
    </row>
    <row r="30" spans="1:6" x14ac:dyDescent="0.3">
      <c r="A30" s="335"/>
      <c r="B30" s="47" t="s">
        <v>13</v>
      </c>
      <c r="C30" s="8">
        <v>40.9</v>
      </c>
      <c r="D30" s="9">
        <v>39</v>
      </c>
      <c r="E30" s="9">
        <v>1.4</v>
      </c>
      <c r="F30" s="10">
        <v>1.33</v>
      </c>
    </row>
    <row r="31" spans="1:6" x14ac:dyDescent="0.3">
      <c r="A31" s="335"/>
      <c r="B31" s="47" t="s">
        <v>14</v>
      </c>
      <c r="C31" s="8">
        <v>7.56</v>
      </c>
      <c r="D31" s="9">
        <v>7.36</v>
      </c>
      <c r="E31" s="9">
        <v>3.6</v>
      </c>
      <c r="F31" s="10">
        <v>3.42</v>
      </c>
    </row>
    <row r="32" spans="1:6" x14ac:dyDescent="0.3">
      <c r="A32" s="335"/>
      <c r="B32" s="47" t="s">
        <v>15</v>
      </c>
      <c r="C32" s="8">
        <v>0.88</v>
      </c>
      <c r="D32" s="9">
        <v>0.88600000000000001</v>
      </c>
      <c r="E32" s="9">
        <v>0.85799999999999998</v>
      </c>
      <c r="F32" s="10">
        <v>0.87</v>
      </c>
    </row>
    <row r="33" spans="1:8" x14ac:dyDescent="0.3">
      <c r="A33" s="335"/>
      <c r="B33" s="47" t="s">
        <v>4</v>
      </c>
      <c r="C33" s="8">
        <f t="shared" ref="C33:F35" si="1">C26-C29</f>
        <v>-10.900000000000006</v>
      </c>
      <c r="D33" s="9">
        <f t="shared" si="1"/>
        <v>-11.200000000000003</v>
      </c>
      <c r="E33" s="9">
        <f t="shared" si="1"/>
        <v>-0.34000000000000008</v>
      </c>
      <c r="F33" s="10">
        <f t="shared" si="1"/>
        <v>-0.29000000000000004</v>
      </c>
    </row>
    <row r="34" spans="1:8" x14ac:dyDescent="0.3">
      <c r="A34" s="335"/>
      <c r="B34" s="47" t="s">
        <v>5</v>
      </c>
      <c r="C34" s="8">
        <f t="shared" si="1"/>
        <v>-4.6000000000000014</v>
      </c>
      <c r="D34" s="9">
        <f t="shared" si="1"/>
        <v>-3.1000000000000014</v>
      </c>
      <c r="E34" s="9">
        <f t="shared" si="1"/>
        <v>-0.10999999999999988</v>
      </c>
      <c r="F34" s="10">
        <f t="shared" si="1"/>
        <v>-7.0000000000000062E-2</v>
      </c>
    </row>
    <row r="35" spans="1:8" x14ac:dyDescent="0.3">
      <c r="A35" s="335"/>
      <c r="B35" s="47" t="s">
        <v>6</v>
      </c>
      <c r="C35" s="8">
        <f t="shared" si="1"/>
        <v>-2.9999999999999361E-2</v>
      </c>
      <c r="D35" s="9">
        <f t="shared" si="1"/>
        <v>2.9999999999999361E-2</v>
      </c>
      <c r="E35" s="9">
        <f t="shared" si="1"/>
        <v>-8.0000000000000071E-2</v>
      </c>
      <c r="F35" s="10">
        <f t="shared" si="1"/>
        <v>-9.9999999999997868E-3</v>
      </c>
    </row>
    <row r="36" spans="1:8" ht="15" thickBot="1" x14ac:dyDescent="0.35">
      <c r="A36" s="336"/>
      <c r="B36" s="48" t="s">
        <v>7</v>
      </c>
      <c r="C36" s="13">
        <f>C21-C32</f>
        <v>2.7000000000000024E-2</v>
      </c>
      <c r="D36" s="14">
        <f>D21-D32</f>
        <v>2.7000000000000024E-2</v>
      </c>
      <c r="E36" s="14">
        <f>E21-E32</f>
        <v>3.3000000000000029E-2</v>
      </c>
      <c r="F36" s="15">
        <f>F21-F32</f>
        <v>2.5000000000000022E-2</v>
      </c>
    </row>
    <row r="37" spans="1:8" ht="15" thickBot="1" x14ac:dyDescent="0.35"/>
    <row r="38" spans="1:8" ht="15" thickBot="1" x14ac:dyDescent="0.35">
      <c r="A38" s="304" t="s">
        <v>173</v>
      </c>
      <c r="B38" s="51" t="s">
        <v>165</v>
      </c>
      <c r="C38" s="232" t="s">
        <v>167</v>
      </c>
      <c r="D38" s="233" t="s">
        <v>166</v>
      </c>
      <c r="E38" s="234" t="s">
        <v>169</v>
      </c>
      <c r="F38" s="233" t="s">
        <v>168</v>
      </c>
      <c r="G38" s="64" t="s">
        <v>170</v>
      </c>
      <c r="H38" s="65" t="s">
        <v>171</v>
      </c>
    </row>
    <row r="39" spans="1:8" x14ac:dyDescent="0.3">
      <c r="A39" s="305"/>
      <c r="B39" s="84">
        <v>799</v>
      </c>
      <c r="C39" s="79">
        <v>683</v>
      </c>
      <c r="D39" s="79">
        <v>915</v>
      </c>
      <c r="E39" s="79">
        <v>766</v>
      </c>
      <c r="F39" s="79">
        <v>833</v>
      </c>
      <c r="G39" s="79">
        <v>728</v>
      </c>
      <c r="H39" s="80">
        <f t="shared" ref="H39:H42" si="2">G39-B39</f>
        <v>-71</v>
      </c>
    </row>
    <row r="40" spans="1:8" x14ac:dyDescent="0.3">
      <c r="A40" s="305"/>
      <c r="B40" s="85">
        <v>659</v>
      </c>
      <c r="C40" s="75">
        <v>547</v>
      </c>
      <c r="D40" s="75">
        <v>772</v>
      </c>
      <c r="E40" s="75">
        <v>643</v>
      </c>
      <c r="F40" s="75">
        <v>676</v>
      </c>
      <c r="G40" s="75">
        <v>545</v>
      </c>
      <c r="H40" s="76">
        <f t="shared" si="2"/>
        <v>-114</v>
      </c>
    </row>
    <row r="41" spans="1:8" x14ac:dyDescent="0.3">
      <c r="A41" s="305"/>
      <c r="B41" s="85">
        <v>1006</v>
      </c>
      <c r="C41" s="75">
        <v>893</v>
      </c>
      <c r="D41" s="75">
        <v>1120</v>
      </c>
      <c r="E41" s="75">
        <v>981</v>
      </c>
      <c r="F41" s="75">
        <v>1032</v>
      </c>
      <c r="G41" s="75">
        <v>925</v>
      </c>
      <c r="H41" s="76">
        <f t="shared" si="2"/>
        <v>-81</v>
      </c>
    </row>
    <row r="42" spans="1:8" ht="15" thickBot="1" x14ac:dyDescent="0.35">
      <c r="A42" s="306"/>
      <c r="B42" s="86">
        <v>1009</v>
      </c>
      <c r="C42" s="77">
        <v>881</v>
      </c>
      <c r="D42" s="77">
        <v>1137</v>
      </c>
      <c r="E42" s="77">
        <v>946</v>
      </c>
      <c r="F42" s="77">
        <v>1072</v>
      </c>
      <c r="G42" s="77">
        <v>1033</v>
      </c>
      <c r="H42" s="78">
        <f t="shared" si="2"/>
        <v>24</v>
      </c>
    </row>
    <row r="43" spans="1:8" ht="15" thickBot="1" x14ac:dyDescent="0.35"/>
    <row r="44" spans="1:8" ht="15" thickBot="1" x14ac:dyDescent="0.35">
      <c r="A44" s="304" t="s">
        <v>174</v>
      </c>
      <c r="B44" s="51" t="s">
        <v>165</v>
      </c>
      <c r="C44" s="232" t="s">
        <v>167</v>
      </c>
      <c r="D44" s="233" t="s">
        <v>166</v>
      </c>
      <c r="E44" s="234" t="s">
        <v>169</v>
      </c>
      <c r="F44" s="233" t="s">
        <v>168</v>
      </c>
      <c r="G44" s="64" t="s">
        <v>170</v>
      </c>
      <c r="H44" s="65" t="s">
        <v>171</v>
      </c>
    </row>
    <row r="45" spans="1:8" x14ac:dyDescent="0.3">
      <c r="A45" s="305"/>
      <c r="B45" s="84">
        <v>802</v>
      </c>
      <c r="C45" s="79">
        <v>688</v>
      </c>
      <c r="D45" s="79">
        <v>916</v>
      </c>
      <c r="E45" s="79">
        <v>767</v>
      </c>
      <c r="F45" s="79">
        <v>836</v>
      </c>
      <c r="G45" s="79">
        <v>728</v>
      </c>
      <c r="H45" s="80">
        <f>G45-B45</f>
        <v>-74</v>
      </c>
    </row>
    <row r="46" spans="1:8" x14ac:dyDescent="0.3">
      <c r="A46" s="305"/>
      <c r="B46" s="85">
        <v>683</v>
      </c>
      <c r="C46" s="75">
        <v>574</v>
      </c>
      <c r="D46" s="75">
        <v>791</v>
      </c>
      <c r="E46" s="75">
        <v>674</v>
      </c>
      <c r="F46" s="75">
        <v>691</v>
      </c>
      <c r="G46" s="75">
        <v>545</v>
      </c>
      <c r="H46" s="76">
        <f>G46-B46</f>
        <v>-138</v>
      </c>
    </row>
    <row r="47" spans="1:8" x14ac:dyDescent="0.3">
      <c r="A47" s="305"/>
      <c r="B47" s="85">
        <v>996</v>
      </c>
      <c r="C47" s="75">
        <v>885</v>
      </c>
      <c r="D47" s="75">
        <v>1107</v>
      </c>
      <c r="E47" s="75">
        <v>972</v>
      </c>
      <c r="F47" s="75">
        <v>1021</v>
      </c>
      <c r="G47" s="75">
        <v>925</v>
      </c>
      <c r="H47" s="76">
        <f>G47-B47</f>
        <v>-71</v>
      </c>
    </row>
    <row r="48" spans="1:8" ht="15" thickBot="1" x14ac:dyDescent="0.35">
      <c r="A48" s="306"/>
      <c r="B48" s="86">
        <v>964</v>
      </c>
      <c r="C48" s="77">
        <v>854</v>
      </c>
      <c r="D48" s="77">
        <v>1074</v>
      </c>
      <c r="E48" s="77">
        <v>943</v>
      </c>
      <c r="F48" s="77">
        <v>985</v>
      </c>
      <c r="G48" s="77">
        <v>1033</v>
      </c>
      <c r="H48" s="78">
        <f>G48-B48</f>
        <v>69</v>
      </c>
    </row>
    <row r="49" spans="1:11" ht="15" thickBot="1" x14ac:dyDescent="0.35"/>
    <row r="50" spans="1:11" ht="15" thickBot="1" x14ac:dyDescent="0.35">
      <c r="A50" s="304" t="s">
        <v>175</v>
      </c>
      <c r="B50" s="51" t="s">
        <v>165</v>
      </c>
      <c r="C50" s="232" t="s">
        <v>167</v>
      </c>
      <c r="D50" s="233" t="s">
        <v>166</v>
      </c>
      <c r="E50" s="234" t="s">
        <v>169</v>
      </c>
      <c r="F50" s="233" t="s">
        <v>168</v>
      </c>
      <c r="G50" s="64" t="s">
        <v>170</v>
      </c>
      <c r="H50" s="65" t="s">
        <v>171</v>
      </c>
    </row>
    <row r="51" spans="1:11" x14ac:dyDescent="0.3">
      <c r="A51" s="305"/>
      <c r="B51" s="84">
        <v>877</v>
      </c>
      <c r="C51" s="79">
        <v>736</v>
      </c>
      <c r="D51" s="79">
        <v>1030</v>
      </c>
      <c r="E51" s="79">
        <v>864</v>
      </c>
      <c r="F51" s="79">
        <v>887</v>
      </c>
      <c r="G51" s="79">
        <v>728</v>
      </c>
      <c r="H51" s="80">
        <f t="shared" ref="H51:H54" si="3">G51-B51</f>
        <v>-149</v>
      </c>
    </row>
    <row r="52" spans="1:11" x14ac:dyDescent="0.3">
      <c r="A52" s="305"/>
      <c r="B52" s="85">
        <v>685</v>
      </c>
      <c r="C52" s="75">
        <v>562</v>
      </c>
      <c r="D52" s="75">
        <v>820</v>
      </c>
      <c r="E52" s="75">
        <v>674</v>
      </c>
      <c r="F52" s="75">
        <v>694</v>
      </c>
      <c r="G52" s="75">
        <v>545</v>
      </c>
      <c r="H52" s="76">
        <f t="shared" si="3"/>
        <v>-140</v>
      </c>
    </row>
    <row r="53" spans="1:11" x14ac:dyDescent="0.3">
      <c r="A53" s="305"/>
      <c r="B53" s="85">
        <v>994</v>
      </c>
      <c r="C53" s="75">
        <v>844</v>
      </c>
      <c r="D53" s="75">
        <v>1158</v>
      </c>
      <c r="E53" s="75">
        <v>981</v>
      </c>
      <c r="F53" s="75">
        <v>1006</v>
      </c>
      <c r="G53" s="75">
        <v>925</v>
      </c>
      <c r="H53" s="76">
        <f t="shared" si="3"/>
        <v>-69</v>
      </c>
    </row>
    <row r="54" spans="1:11" ht="15" thickBot="1" x14ac:dyDescent="0.35">
      <c r="A54" s="306"/>
      <c r="B54" s="86">
        <v>886</v>
      </c>
      <c r="C54" s="77">
        <v>745</v>
      </c>
      <c r="D54" s="77">
        <v>1040</v>
      </c>
      <c r="E54" s="77">
        <v>874</v>
      </c>
      <c r="F54" s="77">
        <v>897</v>
      </c>
      <c r="G54" s="77">
        <v>1033</v>
      </c>
      <c r="H54" s="78">
        <f t="shared" si="3"/>
        <v>147</v>
      </c>
    </row>
    <row r="55" spans="1:11" ht="15" thickBot="1" x14ac:dyDescent="0.35"/>
    <row r="56" spans="1:11" ht="15" thickBot="1" x14ac:dyDescent="0.35">
      <c r="A56" s="304" t="s">
        <v>172</v>
      </c>
      <c r="B56" s="51" t="s">
        <v>165</v>
      </c>
      <c r="C56" s="232" t="s">
        <v>167</v>
      </c>
      <c r="D56" s="233" t="s">
        <v>166</v>
      </c>
      <c r="E56" s="234" t="s">
        <v>169</v>
      </c>
      <c r="F56" s="233" t="s">
        <v>168</v>
      </c>
      <c r="G56" s="64" t="s">
        <v>170</v>
      </c>
      <c r="H56" s="65" t="s">
        <v>171</v>
      </c>
    </row>
    <row r="57" spans="1:11" x14ac:dyDescent="0.3">
      <c r="A57" s="305"/>
      <c r="B57" s="84">
        <v>856</v>
      </c>
      <c r="C57" s="79">
        <v>732</v>
      </c>
      <c r="D57" s="79">
        <v>1019</v>
      </c>
      <c r="E57" s="79">
        <v>856</v>
      </c>
      <c r="F57" s="79">
        <v>885</v>
      </c>
      <c r="G57" s="79">
        <v>728</v>
      </c>
      <c r="H57" s="80">
        <f>G57-B57</f>
        <v>-128</v>
      </c>
      <c r="I57"/>
    </row>
    <row r="58" spans="1:11" x14ac:dyDescent="0.3">
      <c r="A58" s="305"/>
      <c r="B58" s="85">
        <v>674</v>
      </c>
      <c r="C58" s="75">
        <v>565</v>
      </c>
      <c r="D58" s="75">
        <v>818</v>
      </c>
      <c r="E58" s="75">
        <v>674</v>
      </c>
      <c r="F58" s="75">
        <v>699</v>
      </c>
      <c r="G58" s="75">
        <v>545</v>
      </c>
      <c r="H58" s="76">
        <f t="shared" ref="H58:H60" si="4">G58-B58</f>
        <v>-129</v>
      </c>
    </row>
    <row r="59" spans="1:11" x14ac:dyDescent="0.3">
      <c r="A59" s="305"/>
      <c r="B59" s="85">
        <v>1029</v>
      </c>
      <c r="C59" s="75">
        <v>891</v>
      </c>
      <c r="D59" s="75">
        <v>1208</v>
      </c>
      <c r="E59" s="75">
        <v>1029</v>
      </c>
      <c r="F59" s="75">
        <v>1060</v>
      </c>
      <c r="G59" s="75">
        <v>925</v>
      </c>
      <c r="H59" s="76">
        <f t="shared" si="4"/>
        <v>-104</v>
      </c>
    </row>
    <row r="60" spans="1:11" ht="15" thickBot="1" x14ac:dyDescent="0.35">
      <c r="A60" s="306"/>
      <c r="B60" s="86">
        <v>899</v>
      </c>
      <c r="C60" s="77">
        <v>771</v>
      </c>
      <c r="D60" s="77">
        <v>1066</v>
      </c>
      <c r="E60" s="77">
        <v>899</v>
      </c>
      <c r="F60" s="77">
        <v>928</v>
      </c>
      <c r="G60" s="77">
        <v>1033</v>
      </c>
      <c r="H60" s="78">
        <f t="shared" si="4"/>
        <v>134</v>
      </c>
    </row>
    <row r="61" spans="1:11" ht="15" thickBot="1" x14ac:dyDescent="0.35"/>
    <row r="62" spans="1:11" ht="15" thickBot="1" x14ac:dyDescent="0.35">
      <c r="A62" s="304" t="s">
        <v>158</v>
      </c>
      <c r="B62" s="343" t="s">
        <v>156</v>
      </c>
      <c r="C62" s="343"/>
      <c r="D62" s="343"/>
      <c r="E62" s="343"/>
      <c r="F62" s="343"/>
      <c r="G62" s="343"/>
      <c r="H62" s="343"/>
      <c r="I62" s="344"/>
    </row>
    <row r="63" spans="1:11" x14ac:dyDescent="0.3">
      <c r="A63" s="341"/>
      <c r="B63" s="43" t="s">
        <v>25</v>
      </c>
      <c r="C63" s="5" t="s">
        <v>30</v>
      </c>
      <c r="D63" s="5" t="s">
        <v>32</v>
      </c>
      <c r="E63" s="5" t="s">
        <v>33</v>
      </c>
      <c r="F63" s="5" t="s">
        <v>34</v>
      </c>
      <c r="G63" s="5" t="s">
        <v>37</v>
      </c>
      <c r="H63" s="5" t="s">
        <v>43</v>
      </c>
      <c r="I63" s="6" t="s">
        <v>47</v>
      </c>
    </row>
    <row r="64" spans="1:11" x14ac:dyDescent="0.3">
      <c r="A64" s="341"/>
      <c r="B64" s="44">
        <v>1.2073</v>
      </c>
      <c r="C64" s="9">
        <v>-6.83E-2</v>
      </c>
      <c r="D64" s="9">
        <v>0.21099999999999999</v>
      </c>
      <c r="E64" s="9">
        <v>-3.6799999999999999E-2</v>
      </c>
      <c r="F64" s="9">
        <v>4.2799999999999998E-2</v>
      </c>
      <c r="G64" s="9">
        <v>-6.7100000000000007E-2</v>
      </c>
      <c r="H64" s="9">
        <v>-2.3300000000000001E-2</v>
      </c>
      <c r="I64" s="10">
        <v>-0.13819999999999999</v>
      </c>
      <c r="K64" s="3"/>
    </row>
    <row r="65" spans="1:9" x14ac:dyDescent="0.3">
      <c r="A65" s="341"/>
      <c r="B65" s="44" t="s">
        <v>48</v>
      </c>
      <c r="C65" s="9" t="s">
        <v>71</v>
      </c>
      <c r="D65" s="9" t="s">
        <v>81</v>
      </c>
      <c r="E65" s="9" t="s">
        <v>82</v>
      </c>
      <c r="F65" s="9" t="s">
        <v>94</v>
      </c>
      <c r="G65" s="9" t="s">
        <v>100</v>
      </c>
      <c r="H65" s="9" t="s">
        <v>101</v>
      </c>
      <c r="I65" s="10" t="s">
        <v>112</v>
      </c>
    </row>
    <row r="66" spans="1:9" x14ac:dyDescent="0.3">
      <c r="A66" s="341"/>
      <c r="B66" s="44">
        <v>-3.2800000000000003E-2</v>
      </c>
      <c r="C66" s="9">
        <v>-3.2800000000000003E-2</v>
      </c>
      <c r="D66" s="9">
        <v>-3.2800000000000003E-2</v>
      </c>
      <c r="E66" s="9">
        <v>-2.3E-2</v>
      </c>
      <c r="F66" s="9">
        <v>-2.7199999999999998E-2</v>
      </c>
      <c r="G66" s="9">
        <v>-2.24E-2</v>
      </c>
      <c r="H66" s="9">
        <v>-2.3900000000000001E-2</v>
      </c>
      <c r="I66" s="10">
        <v>-2.87E-2</v>
      </c>
    </row>
    <row r="67" spans="1:9" x14ac:dyDescent="0.3">
      <c r="A67" s="341"/>
      <c r="B67" s="44" t="s">
        <v>127</v>
      </c>
      <c r="C67" s="9"/>
      <c r="D67" s="9"/>
      <c r="E67" s="9"/>
      <c r="F67" s="9"/>
      <c r="G67" s="9"/>
      <c r="H67" s="9"/>
      <c r="I67" s="10"/>
    </row>
    <row r="68" spans="1:9" ht="15" thickBot="1" x14ac:dyDescent="0.35">
      <c r="A68" s="341"/>
      <c r="B68" s="82">
        <v>-0.77170000000000005</v>
      </c>
      <c r="C68" s="59"/>
      <c r="D68" s="59"/>
      <c r="E68" s="59"/>
      <c r="F68" s="59"/>
      <c r="G68" s="59"/>
      <c r="H68" s="59"/>
      <c r="I68" s="60"/>
    </row>
    <row r="69" spans="1:9" ht="15" thickBot="1" x14ac:dyDescent="0.35">
      <c r="A69" s="341"/>
      <c r="B69" s="343" t="s">
        <v>116</v>
      </c>
      <c r="C69" s="343"/>
      <c r="D69" s="343"/>
      <c r="E69" s="343"/>
      <c r="F69" s="343"/>
      <c r="G69" s="343"/>
      <c r="H69" s="343"/>
      <c r="I69" s="344"/>
    </row>
    <row r="70" spans="1:9" x14ac:dyDescent="0.3">
      <c r="A70" s="341"/>
      <c r="B70" s="43" t="s">
        <v>25</v>
      </c>
      <c r="C70" s="5" t="s">
        <v>30</v>
      </c>
      <c r="D70" s="5" t="s">
        <v>32</v>
      </c>
      <c r="E70" s="5" t="s">
        <v>33</v>
      </c>
      <c r="F70" s="5" t="s">
        <v>34</v>
      </c>
      <c r="G70" s="5" t="s">
        <v>37</v>
      </c>
      <c r="H70" s="5" t="s">
        <v>43</v>
      </c>
      <c r="I70" s="6" t="s">
        <v>47</v>
      </c>
    </row>
    <row r="71" spans="1:9" x14ac:dyDescent="0.3">
      <c r="A71" s="341"/>
      <c r="B71" s="44">
        <v>8.6300000000000008</v>
      </c>
      <c r="C71" s="9">
        <v>2.14</v>
      </c>
      <c r="D71" s="9">
        <v>4.71</v>
      </c>
      <c r="E71" s="9">
        <v>1.33</v>
      </c>
      <c r="F71" s="9">
        <v>2.15</v>
      </c>
      <c r="G71" s="9">
        <v>2.72</v>
      </c>
      <c r="H71" s="9">
        <v>1.07</v>
      </c>
      <c r="I71" s="10">
        <v>1.68</v>
      </c>
    </row>
    <row r="72" spans="1:9" x14ac:dyDescent="0.3">
      <c r="A72" s="341"/>
      <c r="B72" s="44" t="s">
        <v>48</v>
      </c>
      <c r="C72" s="9" t="s">
        <v>71</v>
      </c>
      <c r="D72" s="9" t="s">
        <v>81</v>
      </c>
      <c r="E72" s="9" t="s">
        <v>82</v>
      </c>
      <c r="F72" s="9" t="s">
        <v>94</v>
      </c>
      <c r="G72" s="9" t="s">
        <v>100</v>
      </c>
      <c r="H72" s="9" t="s">
        <v>101</v>
      </c>
      <c r="I72" s="10" t="s">
        <v>112</v>
      </c>
    </row>
    <row r="73" spans="1:9" x14ac:dyDescent="0.3">
      <c r="A73" s="341"/>
      <c r="B73" s="44">
        <v>1.1299999999999999</v>
      </c>
      <c r="C73" s="9">
        <v>1.05</v>
      </c>
      <c r="D73" s="9">
        <v>1.17</v>
      </c>
      <c r="E73" s="9">
        <v>1.03</v>
      </c>
      <c r="F73" s="9">
        <v>1.01</v>
      </c>
      <c r="G73" s="9">
        <v>1.02</v>
      </c>
      <c r="H73" s="9">
        <v>1.03</v>
      </c>
      <c r="I73" s="10">
        <v>1.07</v>
      </c>
    </row>
    <row r="74" spans="1:9" x14ac:dyDescent="0.3">
      <c r="A74" s="341"/>
      <c r="B74" s="44" t="s">
        <v>127</v>
      </c>
      <c r="C74" s="9"/>
      <c r="D74" s="9"/>
      <c r="E74" s="9"/>
      <c r="F74" s="9"/>
      <c r="G74" s="9"/>
      <c r="H74" s="9"/>
      <c r="I74" s="10"/>
    </row>
    <row r="75" spans="1:9" ht="15" thickBot="1" x14ac:dyDescent="0.35">
      <c r="A75" s="342"/>
      <c r="B75" s="83">
        <v>2.5499999999999998</v>
      </c>
      <c r="C75" s="14"/>
      <c r="D75" s="14"/>
      <c r="E75" s="14"/>
      <c r="F75" s="14"/>
      <c r="G75" s="14"/>
      <c r="H75" s="14"/>
      <c r="I75" s="15"/>
    </row>
    <row r="76" spans="1:9" ht="15" thickBot="1" x14ac:dyDescent="0.35">
      <c r="A76" s="72"/>
    </row>
    <row r="77" spans="1:9" ht="15" thickBot="1" x14ac:dyDescent="0.35">
      <c r="A77" s="304" t="s">
        <v>159</v>
      </c>
      <c r="B77" s="343" t="s">
        <v>156</v>
      </c>
      <c r="C77" s="343"/>
      <c r="D77" s="343"/>
      <c r="E77" s="343"/>
      <c r="F77" s="343"/>
      <c r="G77" s="343"/>
      <c r="H77" s="343"/>
      <c r="I77" s="344"/>
    </row>
    <row r="78" spans="1:9" x14ac:dyDescent="0.3">
      <c r="A78" s="341"/>
      <c r="B78" s="43" t="s">
        <v>25</v>
      </c>
      <c r="C78" s="5" t="s">
        <v>127</v>
      </c>
      <c r="D78" s="5" t="s">
        <v>47</v>
      </c>
      <c r="E78" s="5" t="s">
        <v>32</v>
      </c>
      <c r="F78" s="5" t="s">
        <v>30</v>
      </c>
      <c r="G78" s="5" t="s">
        <v>76</v>
      </c>
      <c r="H78" s="5" t="s">
        <v>53</v>
      </c>
      <c r="I78" s="6" t="s">
        <v>62</v>
      </c>
    </row>
    <row r="79" spans="1:9" x14ac:dyDescent="0.3">
      <c r="A79" s="341"/>
      <c r="B79" s="44">
        <v>1.1836</v>
      </c>
      <c r="C79" s="9">
        <v>-0.77810000000000001</v>
      </c>
      <c r="D79" s="9">
        <v>-0.1212</v>
      </c>
      <c r="E79" s="9">
        <v>0.2306</v>
      </c>
      <c r="F79" s="9">
        <v>-0.1012</v>
      </c>
      <c r="G79" s="9">
        <v>4.6300000000000001E-2</v>
      </c>
      <c r="H79" s="9">
        <v>3.8600000000000002E-2</v>
      </c>
      <c r="I79" s="10">
        <v>3.4200000000000001E-2</v>
      </c>
    </row>
    <row r="80" spans="1:9" x14ac:dyDescent="0.3">
      <c r="A80" s="341"/>
      <c r="B80" s="44" t="s">
        <v>72</v>
      </c>
      <c r="C80" s="9" t="s">
        <v>28</v>
      </c>
      <c r="D80" s="9" t="s">
        <v>65</v>
      </c>
      <c r="E80" s="9" t="s">
        <v>107</v>
      </c>
      <c r="F80" s="9" t="s">
        <v>112</v>
      </c>
      <c r="G80" s="9" t="s">
        <v>81</v>
      </c>
      <c r="H80" s="9" t="s">
        <v>71</v>
      </c>
      <c r="I80" s="10" t="s">
        <v>94</v>
      </c>
    </row>
    <row r="81" spans="1:9" x14ac:dyDescent="0.3">
      <c r="A81" s="341"/>
      <c r="B81" s="44">
        <v>3.6799999999999999E-2</v>
      </c>
      <c r="C81" s="9">
        <v>-4.7800000000000002E-2</v>
      </c>
      <c r="D81" s="9">
        <v>3.7600000000000001E-2</v>
      </c>
      <c r="E81" s="9">
        <v>2.8299999999999999E-2</v>
      </c>
      <c r="F81" s="9">
        <v>-2.6700000000000002E-2</v>
      </c>
      <c r="G81" s="9">
        <v>-2.35E-2</v>
      </c>
      <c r="H81" s="9">
        <v>-2.5700000000000001E-2</v>
      </c>
      <c r="I81" s="10">
        <v>-2.3800000000000002E-2</v>
      </c>
    </row>
    <row r="82" spans="1:9" x14ac:dyDescent="0.3">
      <c r="A82" s="341"/>
      <c r="B82" s="44" t="s">
        <v>63</v>
      </c>
      <c r="C82" s="9" t="s">
        <v>33</v>
      </c>
      <c r="D82" s="9" t="s">
        <v>83</v>
      </c>
      <c r="E82" s="9"/>
      <c r="F82" s="9"/>
      <c r="G82" s="9"/>
      <c r="H82" s="9"/>
      <c r="I82" s="10"/>
    </row>
    <row r="83" spans="1:9" ht="15" thickBot="1" x14ac:dyDescent="0.35">
      <c r="A83" s="341"/>
      <c r="B83" s="82">
        <v>2.29E-2</v>
      </c>
      <c r="C83" s="59">
        <v>-3.4299999999999997E-2</v>
      </c>
      <c r="D83" s="59">
        <v>2.4799999999999999E-2</v>
      </c>
      <c r="E83" s="59"/>
      <c r="F83" s="59"/>
      <c r="G83" s="59"/>
      <c r="H83" s="59"/>
      <c r="I83" s="60"/>
    </row>
    <row r="84" spans="1:9" ht="15" thickBot="1" x14ac:dyDescent="0.35">
      <c r="A84" s="341"/>
      <c r="B84" s="343" t="s">
        <v>116</v>
      </c>
      <c r="C84" s="343"/>
      <c r="D84" s="343"/>
      <c r="E84" s="343"/>
      <c r="F84" s="343"/>
      <c r="G84" s="343"/>
      <c r="H84" s="343"/>
      <c r="I84" s="344"/>
    </row>
    <row r="85" spans="1:9" x14ac:dyDescent="0.3">
      <c r="A85" s="341"/>
      <c r="B85" s="43" t="s">
        <v>25</v>
      </c>
      <c r="C85" s="5" t="s">
        <v>127</v>
      </c>
      <c r="D85" s="5" t="s">
        <v>47</v>
      </c>
      <c r="E85" s="5" t="s">
        <v>32</v>
      </c>
      <c r="F85" s="5" t="s">
        <v>30</v>
      </c>
      <c r="G85" s="5" t="s">
        <v>76</v>
      </c>
      <c r="H85" s="5" t="s">
        <v>53</v>
      </c>
      <c r="I85" s="6" t="s">
        <v>62</v>
      </c>
    </row>
    <row r="86" spans="1:9" x14ac:dyDescent="0.3">
      <c r="A86" s="341"/>
      <c r="B86" s="44">
        <v>9.01</v>
      </c>
      <c r="C86" s="9">
        <v>2.95</v>
      </c>
      <c r="D86" s="9">
        <v>1.65</v>
      </c>
      <c r="E86" s="9">
        <v>4.58</v>
      </c>
      <c r="F86" s="9">
        <v>2</v>
      </c>
      <c r="G86" s="9">
        <v>1.1100000000000001</v>
      </c>
      <c r="H86" s="9">
        <v>1.04</v>
      </c>
      <c r="I86" s="10">
        <v>1.07</v>
      </c>
    </row>
    <row r="87" spans="1:9" x14ac:dyDescent="0.3">
      <c r="A87" s="341"/>
      <c r="B87" s="44" t="s">
        <v>72</v>
      </c>
      <c r="C87" s="9" t="s">
        <v>28</v>
      </c>
      <c r="D87" s="9" t="s">
        <v>65</v>
      </c>
      <c r="E87" s="9" t="s">
        <v>107</v>
      </c>
      <c r="F87" s="9" t="s">
        <v>112</v>
      </c>
      <c r="G87" s="9" t="s">
        <v>81</v>
      </c>
      <c r="H87" s="9" t="s">
        <v>71</v>
      </c>
      <c r="I87" s="10" t="s">
        <v>94</v>
      </c>
    </row>
    <row r="88" spans="1:9" x14ac:dyDescent="0.3">
      <c r="A88" s="341"/>
      <c r="B88" s="44">
        <v>1.06</v>
      </c>
      <c r="C88" s="9">
        <v>1.6</v>
      </c>
      <c r="D88" s="9">
        <v>1.06</v>
      </c>
      <c r="E88" s="9">
        <v>1.08</v>
      </c>
      <c r="F88" s="9">
        <v>1.07</v>
      </c>
      <c r="G88" s="9">
        <v>1.17</v>
      </c>
      <c r="H88" s="9">
        <v>1.06</v>
      </c>
      <c r="I88" s="10">
        <v>1.01</v>
      </c>
    </row>
    <row r="89" spans="1:9" x14ac:dyDescent="0.3">
      <c r="A89" s="341"/>
      <c r="B89" s="44" t="s">
        <v>63</v>
      </c>
      <c r="C89" s="9" t="s">
        <v>33</v>
      </c>
      <c r="D89" s="9" t="s">
        <v>83</v>
      </c>
      <c r="E89" s="9"/>
      <c r="F89" s="9"/>
      <c r="G89" s="9"/>
      <c r="H89" s="9"/>
      <c r="I89" s="10"/>
    </row>
    <row r="90" spans="1:9" ht="15" thickBot="1" x14ac:dyDescent="0.35">
      <c r="A90" s="342"/>
      <c r="B90" s="83">
        <v>1.03</v>
      </c>
      <c r="C90" s="14">
        <v>1.43</v>
      </c>
      <c r="D90" s="14">
        <v>1.1299999999999999</v>
      </c>
      <c r="E90" s="14"/>
      <c r="F90" s="14"/>
      <c r="G90" s="14"/>
      <c r="H90" s="14"/>
      <c r="I90" s="15"/>
    </row>
    <row r="91" spans="1:9" ht="15" thickBot="1" x14ac:dyDescent="0.35"/>
    <row r="92" spans="1:9" ht="14.4" customHeight="1" thickBot="1" x14ac:dyDescent="0.35">
      <c r="A92" s="304" t="s">
        <v>160</v>
      </c>
      <c r="B92" s="343" t="s">
        <v>156</v>
      </c>
      <c r="C92" s="343"/>
      <c r="D92" s="343"/>
      <c r="E92" s="343"/>
      <c r="F92" s="343"/>
      <c r="G92" s="343"/>
      <c r="H92" s="343"/>
      <c r="I92" s="344"/>
    </row>
    <row r="93" spans="1:9" x14ac:dyDescent="0.3">
      <c r="A93" s="341"/>
      <c r="B93" s="43" t="s">
        <v>25</v>
      </c>
      <c r="C93" s="5" t="s">
        <v>28</v>
      </c>
      <c r="D93" s="5" t="s">
        <v>30</v>
      </c>
      <c r="E93" s="5" t="s">
        <v>32</v>
      </c>
      <c r="F93" s="5" t="s">
        <v>39</v>
      </c>
      <c r="G93" s="5" t="s">
        <v>43</v>
      </c>
      <c r="H93" s="5" t="s">
        <v>46</v>
      </c>
      <c r="I93" s="6" t="s">
        <v>47</v>
      </c>
    </row>
    <row r="94" spans="1:9" x14ac:dyDescent="0.3">
      <c r="A94" s="341"/>
      <c r="B94" s="44">
        <v>1.1738</v>
      </c>
      <c r="C94" s="9">
        <v>-7.5800000000000006E-2</v>
      </c>
      <c r="D94" s="9">
        <v>-0.14080000000000001</v>
      </c>
      <c r="E94" s="9">
        <v>0.25530000000000003</v>
      </c>
      <c r="F94" s="9">
        <v>3.3799999999999997E-2</v>
      </c>
      <c r="G94" s="9">
        <v>-2.7099999999999999E-2</v>
      </c>
      <c r="H94" s="9">
        <v>-4.1099999999999998E-2</v>
      </c>
      <c r="I94" s="10">
        <v>-0.16009999999999999</v>
      </c>
    </row>
    <row r="95" spans="1:9" x14ac:dyDescent="0.3">
      <c r="A95" s="341"/>
      <c r="B95" s="44" t="s">
        <v>48</v>
      </c>
      <c r="C95" s="9" t="s">
        <v>68</v>
      </c>
      <c r="D95" s="9" t="s">
        <v>71</v>
      </c>
      <c r="E95" s="9" t="s">
        <v>81</v>
      </c>
      <c r="F95" s="9" t="s">
        <v>94</v>
      </c>
      <c r="G95" s="9" t="s">
        <v>112</v>
      </c>
      <c r="H95" s="9" t="s">
        <v>127</v>
      </c>
      <c r="I95" s="10"/>
    </row>
    <row r="96" spans="1:9" ht="15" thickBot="1" x14ac:dyDescent="0.35">
      <c r="A96" s="341"/>
      <c r="B96" s="82">
        <v>-7.8E-2</v>
      </c>
      <c r="C96" s="59">
        <v>-3.7499999999999999E-2</v>
      </c>
      <c r="D96" s="59">
        <v>-0.03</v>
      </c>
      <c r="E96" s="59">
        <v>-3.4700000000000002E-2</v>
      </c>
      <c r="F96" s="59">
        <v>-4.0899999999999999E-2</v>
      </c>
      <c r="G96" s="59">
        <v>-3.2800000000000003E-2</v>
      </c>
      <c r="H96" s="59">
        <v>-0.80779999999999996</v>
      </c>
      <c r="I96" s="60"/>
    </row>
    <row r="97" spans="1:9" ht="15" thickBot="1" x14ac:dyDescent="0.35">
      <c r="A97" s="341"/>
      <c r="B97" s="343" t="s">
        <v>116</v>
      </c>
      <c r="C97" s="343"/>
      <c r="D97" s="343"/>
      <c r="E97" s="343"/>
      <c r="F97" s="343"/>
      <c r="G97" s="343"/>
      <c r="H97" s="343"/>
      <c r="I97" s="344"/>
    </row>
    <row r="98" spans="1:9" x14ac:dyDescent="0.3">
      <c r="A98" s="341"/>
      <c r="B98" s="43" t="s">
        <v>25</v>
      </c>
      <c r="C98" s="5" t="s">
        <v>28</v>
      </c>
      <c r="D98" s="5" t="s">
        <v>30</v>
      </c>
      <c r="E98" s="5" t="s">
        <v>32</v>
      </c>
      <c r="F98" s="5" t="s">
        <v>39</v>
      </c>
      <c r="G98" s="5" t="s">
        <v>43</v>
      </c>
      <c r="H98" s="5" t="s">
        <v>46</v>
      </c>
      <c r="I98" s="6" t="s">
        <v>47</v>
      </c>
    </row>
    <row r="99" spans="1:9" x14ac:dyDescent="0.3">
      <c r="A99" s="341"/>
      <c r="B99" s="44">
        <v>9.0500000000000007</v>
      </c>
      <c r="C99" s="9">
        <v>1.65</v>
      </c>
      <c r="D99" s="9">
        <v>1.94</v>
      </c>
      <c r="E99" s="9">
        <v>4.97</v>
      </c>
      <c r="F99" s="9">
        <v>1.26</v>
      </c>
      <c r="G99" s="9">
        <v>1.07</v>
      </c>
      <c r="H99" s="9">
        <v>1.54</v>
      </c>
      <c r="I99" s="10">
        <v>1.93</v>
      </c>
    </row>
    <row r="100" spans="1:9" x14ac:dyDescent="0.3">
      <c r="A100" s="341"/>
      <c r="B100" s="44" t="s">
        <v>48</v>
      </c>
      <c r="C100" s="9" t="s">
        <v>68</v>
      </c>
      <c r="D100" s="9" t="s">
        <v>71</v>
      </c>
      <c r="E100" s="9" t="s">
        <v>81</v>
      </c>
      <c r="F100" s="9" t="s">
        <v>94</v>
      </c>
      <c r="G100" s="9" t="s">
        <v>112</v>
      </c>
      <c r="H100" s="9" t="s">
        <v>127</v>
      </c>
      <c r="I100" s="10"/>
    </row>
    <row r="101" spans="1:9" ht="15" thickBot="1" x14ac:dyDescent="0.35">
      <c r="A101" s="342"/>
      <c r="B101" s="83">
        <v>1.22</v>
      </c>
      <c r="C101" s="14">
        <v>1.0900000000000001</v>
      </c>
      <c r="D101" s="14">
        <v>1.05</v>
      </c>
      <c r="E101" s="14">
        <v>1.24</v>
      </c>
      <c r="F101" s="14">
        <v>1.01</v>
      </c>
      <c r="G101" s="14">
        <v>1.08</v>
      </c>
      <c r="H101" s="14">
        <v>2.61</v>
      </c>
      <c r="I101" s="15"/>
    </row>
    <row r="102" spans="1:9" ht="15" thickBot="1" x14ac:dyDescent="0.35">
      <c r="A102" s="72"/>
    </row>
    <row r="103" spans="1:9" ht="15" thickBot="1" x14ac:dyDescent="0.35">
      <c r="A103" s="304" t="s">
        <v>161</v>
      </c>
      <c r="B103" s="343" t="s">
        <v>156</v>
      </c>
      <c r="C103" s="343"/>
      <c r="D103" s="343"/>
      <c r="E103" s="343"/>
      <c r="F103" s="343"/>
      <c r="G103" s="343"/>
      <c r="H103" s="343"/>
      <c r="I103" s="344"/>
    </row>
    <row r="104" spans="1:9" x14ac:dyDescent="0.3">
      <c r="A104" s="341"/>
      <c r="B104" s="43" t="s">
        <v>25</v>
      </c>
      <c r="C104" s="5" t="s">
        <v>127</v>
      </c>
      <c r="D104" s="5" t="s">
        <v>47</v>
      </c>
      <c r="E104" s="5" t="s">
        <v>30</v>
      </c>
      <c r="F104" s="5" t="s">
        <v>32</v>
      </c>
      <c r="G104" s="5" t="s">
        <v>48</v>
      </c>
      <c r="H104" s="5" t="s">
        <v>28</v>
      </c>
      <c r="I104" s="6" t="s">
        <v>94</v>
      </c>
    </row>
    <row r="105" spans="1:9" x14ac:dyDescent="0.3">
      <c r="A105" s="341"/>
      <c r="B105" s="44">
        <v>1.1775</v>
      </c>
      <c r="C105" s="9">
        <v>-0.81459999999999999</v>
      </c>
      <c r="D105" s="9">
        <v>-0.13039999999999999</v>
      </c>
      <c r="E105" s="9">
        <v>-0.1467</v>
      </c>
      <c r="F105" s="9">
        <v>0.18240000000000001</v>
      </c>
      <c r="G105" s="9">
        <v>-5.7200000000000001E-2</v>
      </c>
      <c r="H105" s="9">
        <v>-0.12</v>
      </c>
      <c r="I105" s="10">
        <v>-3.8699999999999998E-2</v>
      </c>
    </row>
    <row r="106" spans="1:9" x14ac:dyDescent="0.3">
      <c r="A106" s="341"/>
      <c r="B106" s="44" t="s">
        <v>65</v>
      </c>
      <c r="C106" s="9" t="s">
        <v>53</v>
      </c>
      <c r="D106" s="9" t="s">
        <v>62</v>
      </c>
      <c r="E106" s="9" t="s">
        <v>39</v>
      </c>
      <c r="F106" s="9" t="s">
        <v>64</v>
      </c>
      <c r="G106" s="9" t="s">
        <v>107</v>
      </c>
      <c r="H106" s="9" t="s">
        <v>31</v>
      </c>
      <c r="I106" s="10" t="s">
        <v>63</v>
      </c>
    </row>
    <row r="107" spans="1:9" x14ac:dyDescent="0.3">
      <c r="A107" s="341"/>
      <c r="B107" s="44">
        <v>4.8099999999999997E-2</v>
      </c>
      <c r="C107" s="9">
        <v>3.9100000000000003E-2</v>
      </c>
      <c r="D107" s="9">
        <v>4.3400000000000001E-2</v>
      </c>
      <c r="E107" s="9">
        <v>3.4299999999999997E-2</v>
      </c>
      <c r="F107" s="9">
        <v>2.9499999999999998E-2</v>
      </c>
      <c r="G107" s="9">
        <v>3.2599999999999997E-2</v>
      </c>
      <c r="H107" s="9">
        <v>-4.0300000000000002E-2</v>
      </c>
      <c r="I107" s="10">
        <v>3.0700000000000002E-2</v>
      </c>
    </row>
    <row r="108" spans="1:9" x14ac:dyDescent="0.3">
      <c r="A108" s="341"/>
      <c r="B108" s="44" t="s">
        <v>89</v>
      </c>
      <c r="C108" s="9" t="s">
        <v>76</v>
      </c>
      <c r="D108" s="9" t="s">
        <v>66</v>
      </c>
      <c r="E108" s="9" t="s">
        <v>83</v>
      </c>
      <c r="F108" s="9"/>
      <c r="G108" s="9"/>
      <c r="H108" s="9"/>
      <c r="I108" s="10"/>
    </row>
    <row r="109" spans="1:9" ht="15" thickBot="1" x14ac:dyDescent="0.35">
      <c r="A109" s="341"/>
      <c r="B109" s="82">
        <v>2.7699999999999999E-2</v>
      </c>
      <c r="C109" s="59">
        <v>2.4899999999999999E-2</v>
      </c>
      <c r="D109" s="59">
        <v>2.69E-2</v>
      </c>
      <c r="E109" s="59">
        <v>2.9600000000000001E-2</v>
      </c>
      <c r="F109" s="59"/>
      <c r="G109" s="59"/>
      <c r="H109" s="59"/>
      <c r="I109" s="60"/>
    </row>
    <row r="110" spans="1:9" ht="15" thickBot="1" x14ac:dyDescent="0.35">
      <c r="A110" s="341"/>
      <c r="B110" s="343" t="s">
        <v>116</v>
      </c>
      <c r="C110" s="343"/>
      <c r="D110" s="343"/>
      <c r="E110" s="343"/>
      <c r="F110" s="343"/>
      <c r="G110" s="343"/>
      <c r="H110" s="343"/>
      <c r="I110" s="344"/>
    </row>
    <row r="111" spans="1:9" x14ac:dyDescent="0.3">
      <c r="A111" s="341"/>
      <c r="B111" s="43" t="s">
        <v>25</v>
      </c>
      <c r="C111" s="5" t="s">
        <v>127</v>
      </c>
      <c r="D111" s="5" t="s">
        <v>47</v>
      </c>
      <c r="E111" s="5" t="s">
        <v>30</v>
      </c>
      <c r="F111" s="5" t="s">
        <v>32</v>
      </c>
      <c r="G111" s="5" t="s">
        <v>48</v>
      </c>
      <c r="H111" s="5" t="s">
        <v>28</v>
      </c>
      <c r="I111" s="6" t="s">
        <v>94</v>
      </c>
    </row>
    <row r="112" spans="1:9" x14ac:dyDescent="0.3">
      <c r="A112" s="341"/>
      <c r="B112" s="44">
        <v>8.8699999999999992</v>
      </c>
      <c r="C112" s="9">
        <v>2.92</v>
      </c>
      <c r="D112" s="9">
        <v>1.72</v>
      </c>
      <c r="E112" s="9">
        <v>2.0699999999999998</v>
      </c>
      <c r="F112" s="9">
        <v>5.54</v>
      </c>
      <c r="G112" s="9">
        <v>1.1399999999999999</v>
      </c>
      <c r="H112" s="9">
        <v>3.29</v>
      </c>
      <c r="I112" s="10">
        <v>1.01</v>
      </c>
    </row>
    <row r="113" spans="1:13" x14ac:dyDescent="0.3">
      <c r="A113" s="341"/>
      <c r="B113" s="44" t="s">
        <v>65</v>
      </c>
      <c r="C113" s="9" t="s">
        <v>53</v>
      </c>
      <c r="D113" s="9" t="s">
        <v>62</v>
      </c>
      <c r="E113" s="9" t="s">
        <v>39</v>
      </c>
      <c r="F113" s="9" t="s">
        <v>64</v>
      </c>
      <c r="G113" s="9" t="s">
        <v>107</v>
      </c>
      <c r="H113" s="9" t="s">
        <v>31</v>
      </c>
      <c r="I113" s="10" t="s">
        <v>63</v>
      </c>
    </row>
    <row r="114" spans="1:13" x14ac:dyDescent="0.3">
      <c r="A114" s="341"/>
      <c r="B114" s="44">
        <v>1.08</v>
      </c>
      <c r="C114" s="9">
        <v>1.04</v>
      </c>
      <c r="D114" s="9">
        <v>1.08</v>
      </c>
      <c r="E114" s="9">
        <v>1.29</v>
      </c>
      <c r="F114" s="9">
        <v>1.08</v>
      </c>
      <c r="G114" s="9">
        <v>1.1100000000000001</v>
      </c>
      <c r="H114" s="9">
        <v>2.8</v>
      </c>
      <c r="I114" s="10">
        <v>1.05</v>
      </c>
    </row>
    <row r="115" spans="1:13" x14ac:dyDescent="0.3">
      <c r="A115" s="341"/>
      <c r="B115" s="44" t="s">
        <v>89</v>
      </c>
      <c r="C115" s="9" t="s">
        <v>76</v>
      </c>
      <c r="D115" s="9" t="s">
        <v>66</v>
      </c>
      <c r="E115" s="9" t="s">
        <v>83</v>
      </c>
      <c r="F115" s="9"/>
      <c r="G115" s="9"/>
      <c r="H115" s="9"/>
      <c r="I115" s="10"/>
    </row>
    <row r="116" spans="1:13" ht="15" thickBot="1" x14ac:dyDescent="0.35">
      <c r="A116" s="342"/>
      <c r="B116" s="83">
        <v>1.0900000000000001</v>
      </c>
      <c r="C116" s="14">
        <v>1.1100000000000001</v>
      </c>
      <c r="D116" s="14">
        <v>1.04</v>
      </c>
      <c r="E116" s="14">
        <v>1.05</v>
      </c>
      <c r="F116" s="14"/>
      <c r="G116" s="14"/>
      <c r="H116" s="14"/>
      <c r="I116" s="15"/>
    </row>
    <row r="117" spans="1:13" ht="15" thickBot="1" x14ac:dyDescent="0.35"/>
    <row r="118" spans="1:13" ht="15" thickBot="1" x14ac:dyDescent="0.35">
      <c r="A118" s="312" t="s">
        <v>157</v>
      </c>
      <c r="B118" s="328"/>
      <c r="C118" s="328"/>
      <c r="D118" s="328"/>
      <c r="E118" s="328"/>
      <c r="F118" s="311"/>
      <c r="H118" s="312" t="s">
        <v>162</v>
      </c>
      <c r="I118" s="328"/>
      <c r="J118" s="328"/>
      <c r="K118" s="328"/>
      <c r="L118" s="328"/>
      <c r="M118" s="311"/>
    </row>
    <row r="119" spans="1:13" s="3" customFormat="1" ht="15" thickBot="1" x14ac:dyDescent="0.35">
      <c r="A119" s="63"/>
      <c r="B119" s="64" t="s">
        <v>117</v>
      </c>
      <c r="C119" s="64" t="s">
        <v>123</v>
      </c>
      <c r="D119" s="64" t="s">
        <v>124</v>
      </c>
      <c r="E119" s="64" t="s">
        <v>118</v>
      </c>
      <c r="F119" s="65"/>
      <c r="H119" s="63"/>
      <c r="I119" s="64" t="s">
        <v>117</v>
      </c>
      <c r="J119" s="64" t="s">
        <v>123</v>
      </c>
      <c r="K119" s="64" t="s">
        <v>124</v>
      </c>
      <c r="L119" s="64" t="s">
        <v>118</v>
      </c>
      <c r="M119" s="65"/>
    </row>
    <row r="120" spans="1:13" x14ac:dyDescent="0.3">
      <c r="A120" s="4" t="s">
        <v>119</v>
      </c>
      <c r="B120" s="61">
        <v>603</v>
      </c>
      <c r="C120" s="61">
        <v>11.5</v>
      </c>
      <c r="D120" s="5">
        <v>52.6</v>
      </c>
      <c r="E120" s="5" t="s">
        <v>147</v>
      </c>
      <c r="F120" s="6" t="s">
        <v>120</v>
      </c>
      <c r="H120" s="91" t="s">
        <v>119</v>
      </c>
      <c r="I120" s="61">
        <v>619</v>
      </c>
      <c r="J120" s="61">
        <v>11.7</v>
      </c>
      <c r="K120" s="5">
        <v>52.94</v>
      </c>
      <c r="L120" s="5" t="s">
        <v>147</v>
      </c>
      <c r="M120" s="6" t="s">
        <v>120</v>
      </c>
    </row>
    <row r="121" spans="1:13" x14ac:dyDescent="0.3">
      <c r="A121" s="92" t="s">
        <v>25</v>
      </c>
      <c r="B121" s="11">
        <v>7.9500000000000005E-3</v>
      </c>
      <c r="C121" s="11">
        <v>2.1699999999999999E-4</v>
      </c>
      <c r="D121" s="9">
        <v>36.630000000000003</v>
      </c>
      <c r="E121" s="9" t="s">
        <v>147</v>
      </c>
      <c r="F121" s="10" t="s">
        <v>120</v>
      </c>
      <c r="H121" s="92" t="s">
        <v>25</v>
      </c>
      <c r="I121" s="11">
        <v>7.79E-3</v>
      </c>
      <c r="J121" s="11">
        <v>2.1599999999999999E-4</v>
      </c>
      <c r="K121" s="9">
        <v>36.01</v>
      </c>
      <c r="L121" s="9" t="s">
        <v>147</v>
      </c>
      <c r="M121" s="10" t="s">
        <v>120</v>
      </c>
    </row>
    <row r="122" spans="1:13" x14ac:dyDescent="0.3">
      <c r="A122" s="92" t="s">
        <v>30</v>
      </c>
      <c r="B122" s="11">
        <v>-54.5</v>
      </c>
      <c r="C122" s="11">
        <v>13.1</v>
      </c>
      <c r="D122" s="9">
        <v>-4.16</v>
      </c>
      <c r="E122" s="11">
        <v>3.4999999999999997E-5</v>
      </c>
      <c r="F122" s="10" t="s">
        <v>120</v>
      </c>
      <c r="H122" s="8" t="s">
        <v>127</v>
      </c>
      <c r="I122" s="11">
        <v>-358</v>
      </c>
      <c r="J122" s="11">
        <v>8.64</v>
      </c>
      <c r="K122" s="9">
        <v>-41.41</v>
      </c>
      <c r="L122" s="9" t="s">
        <v>147</v>
      </c>
      <c r="M122" s="10" t="s">
        <v>120</v>
      </c>
    </row>
    <row r="123" spans="1:13" x14ac:dyDescent="0.3">
      <c r="A123" s="92" t="s">
        <v>32</v>
      </c>
      <c r="B123" s="11">
        <v>168</v>
      </c>
      <c r="C123" s="11">
        <v>19.3</v>
      </c>
      <c r="D123" s="9">
        <v>8.67</v>
      </c>
      <c r="E123" s="9" t="s">
        <v>147</v>
      </c>
      <c r="F123" s="10" t="s">
        <v>120</v>
      </c>
      <c r="H123" s="8" t="s">
        <v>47</v>
      </c>
      <c r="I123" s="11">
        <v>-138</v>
      </c>
      <c r="J123" s="11">
        <v>16</v>
      </c>
      <c r="K123" s="9">
        <v>-8.6300000000000008</v>
      </c>
      <c r="L123" s="9" t="s">
        <v>147</v>
      </c>
      <c r="M123" s="10" t="s">
        <v>120</v>
      </c>
    </row>
    <row r="124" spans="1:13" x14ac:dyDescent="0.3">
      <c r="A124" s="92" t="s">
        <v>33</v>
      </c>
      <c r="B124" s="11">
        <v>-113</v>
      </c>
      <c r="C124" s="11">
        <v>39.9</v>
      </c>
      <c r="D124" s="9">
        <v>-2.84</v>
      </c>
      <c r="E124" s="9">
        <v>4.6100000000000004E-3</v>
      </c>
      <c r="F124" s="10" t="s">
        <v>122</v>
      </c>
      <c r="H124" s="8" t="s">
        <v>32</v>
      </c>
      <c r="I124" s="11">
        <v>183</v>
      </c>
      <c r="J124" s="11">
        <v>18.600000000000001</v>
      </c>
      <c r="K124" s="9">
        <v>9.85</v>
      </c>
      <c r="L124" s="9" t="s">
        <v>147</v>
      </c>
      <c r="M124" s="10" t="s">
        <v>120</v>
      </c>
    </row>
    <row r="125" spans="1:13" x14ac:dyDescent="0.3">
      <c r="A125" s="92" t="s">
        <v>34</v>
      </c>
      <c r="B125" s="11">
        <v>82.7</v>
      </c>
      <c r="C125" s="11">
        <v>31.8</v>
      </c>
      <c r="D125" s="9">
        <v>2.6</v>
      </c>
      <c r="E125" s="9">
        <v>9.4800000000000006E-3</v>
      </c>
      <c r="F125" s="10" t="s">
        <v>122</v>
      </c>
      <c r="H125" s="8" t="s">
        <v>30</v>
      </c>
      <c r="I125" s="11">
        <v>-80.599999999999994</v>
      </c>
      <c r="J125" s="11">
        <v>12.3</v>
      </c>
      <c r="K125" s="9">
        <v>-6.53</v>
      </c>
      <c r="L125" s="11">
        <v>1.2E-10</v>
      </c>
      <c r="M125" s="10" t="s">
        <v>120</v>
      </c>
    </row>
    <row r="126" spans="1:13" x14ac:dyDescent="0.3">
      <c r="A126" s="92" t="s">
        <v>37</v>
      </c>
      <c r="B126" s="11">
        <v>-535</v>
      </c>
      <c r="C126" s="11">
        <v>148</v>
      </c>
      <c r="D126" s="9">
        <v>-3.62</v>
      </c>
      <c r="E126" s="9">
        <v>3.1E-4</v>
      </c>
      <c r="F126" s="10" t="s">
        <v>120</v>
      </c>
      <c r="H126" s="8" t="s">
        <v>76</v>
      </c>
      <c r="I126" s="11">
        <v>117</v>
      </c>
      <c r="J126" s="11">
        <v>29.2</v>
      </c>
      <c r="K126" s="9">
        <v>4.01</v>
      </c>
      <c r="L126" s="11">
        <v>6.7000000000000002E-5</v>
      </c>
      <c r="M126" s="10" t="s">
        <v>120</v>
      </c>
    </row>
    <row r="127" spans="1:13" x14ac:dyDescent="0.3">
      <c r="A127" s="92" t="s">
        <v>43</v>
      </c>
      <c r="B127" s="11">
        <v>-34.1</v>
      </c>
      <c r="C127" s="11">
        <v>17</v>
      </c>
      <c r="D127" s="9">
        <v>-2</v>
      </c>
      <c r="E127" s="9">
        <v>4.5510000000000002E-2</v>
      </c>
      <c r="F127" s="10" t="s">
        <v>121</v>
      </c>
      <c r="H127" s="8" t="s">
        <v>53</v>
      </c>
      <c r="I127" s="11">
        <v>87.3</v>
      </c>
      <c r="J127" s="11">
        <v>25.2</v>
      </c>
      <c r="K127" s="9">
        <v>3.46</v>
      </c>
      <c r="L127" s="9">
        <v>5.5999999999999995E-4</v>
      </c>
      <c r="M127" s="10" t="s">
        <v>120</v>
      </c>
    </row>
    <row r="128" spans="1:13" x14ac:dyDescent="0.3">
      <c r="A128" s="92" t="s">
        <v>47</v>
      </c>
      <c r="B128" s="11">
        <v>-158</v>
      </c>
      <c r="C128" s="11">
        <v>16.600000000000001</v>
      </c>
      <c r="D128" s="9">
        <v>-9.52</v>
      </c>
      <c r="E128" s="9" t="s">
        <v>147</v>
      </c>
      <c r="F128" s="10" t="s">
        <v>120</v>
      </c>
      <c r="H128" s="8" t="s">
        <v>62</v>
      </c>
      <c r="I128" s="11">
        <v>32.6</v>
      </c>
      <c r="J128" s="11">
        <v>10.8</v>
      </c>
      <c r="K128" s="9">
        <v>3.01</v>
      </c>
      <c r="L128" s="9">
        <v>2.6800000000000001E-3</v>
      </c>
      <c r="M128" s="10" t="s">
        <v>122</v>
      </c>
    </row>
    <row r="129" spans="1:13" x14ac:dyDescent="0.3">
      <c r="A129" s="92" t="s">
        <v>48</v>
      </c>
      <c r="B129" s="11">
        <v>-40.6</v>
      </c>
      <c r="C129" s="11">
        <v>14.8</v>
      </c>
      <c r="D129" s="9">
        <v>-2.74</v>
      </c>
      <c r="E129" s="9">
        <v>6.1999999999999998E-3</v>
      </c>
      <c r="F129" s="10" t="s">
        <v>122</v>
      </c>
      <c r="H129" s="8" t="s">
        <v>72</v>
      </c>
      <c r="I129" s="11">
        <v>107</v>
      </c>
      <c r="J129" s="11">
        <v>32.9</v>
      </c>
      <c r="K129" s="9">
        <v>3.26</v>
      </c>
      <c r="L129" s="9">
        <v>1.16E-3</v>
      </c>
      <c r="M129" s="10" t="s">
        <v>122</v>
      </c>
    </row>
    <row r="130" spans="1:13" x14ac:dyDescent="0.3">
      <c r="A130" s="92" t="s">
        <v>71</v>
      </c>
      <c r="B130" s="11">
        <v>-46.3</v>
      </c>
      <c r="C130" s="11">
        <v>16.2</v>
      </c>
      <c r="D130" s="9">
        <v>-2.85</v>
      </c>
      <c r="E130" s="9">
        <v>4.47E-3</v>
      </c>
      <c r="F130" s="10" t="s">
        <v>122</v>
      </c>
      <c r="H130" s="8" t="s">
        <v>28</v>
      </c>
      <c r="I130" s="11">
        <v>-19.5</v>
      </c>
      <c r="J130" s="11">
        <v>5.64</v>
      </c>
      <c r="K130" s="9">
        <v>-3.46</v>
      </c>
      <c r="L130" s="9">
        <v>5.8E-4</v>
      </c>
      <c r="M130" s="10" t="s">
        <v>120</v>
      </c>
    </row>
    <row r="131" spans="1:13" x14ac:dyDescent="0.3">
      <c r="A131" s="92" t="s">
        <v>81</v>
      </c>
      <c r="B131" s="11">
        <v>-44.6</v>
      </c>
      <c r="C131" s="11">
        <v>16.5</v>
      </c>
      <c r="D131" s="9">
        <v>-2.7</v>
      </c>
      <c r="E131" s="9">
        <v>7.0200000000000002E-3</v>
      </c>
      <c r="F131" s="10" t="s">
        <v>122</v>
      </c>
      <c r="H131" s="8" t="s">
        <v>65</v>
      </c>
      <c r="I131" s="11">
        <v>39.299999999999997</v>
      </c>
      <c r="J131" s="11">
        <v>11.8</v>
      </c>
      <c r="K131" s="9">
        <v>3.33</v>
      </c>
      <c r="L131" s="9">
        <v>9.1E-4</v>
      </c>
      <c r="M131" s="10" t="s">
        <v>120</v>
      </c>
    </row>
    <row r="132" spans="1:13" x14ac:dyDescent="0.3">
      <c r="A132" s="92" t="s">
        <v>82</v>
      </c>
      <c r="B132" s="11">
        <v>-33.700000000000003</v>
      </c>
      <c r="C132" s="11">
        <v>16.7</v>
      </c>
      <c r="D132" s="9">
        <v>-2.02</v>
      </c>
      <c r="E132" s="9">
        <v>4.3700000000000003E-2</v>
      </c>
      <c r="F132" s="10" t="s">
        <v>121</v>
      </c>
      <c r="H132" s="8" t="s">
        <v>107</v>
      </c>
      <c r="I132" s="11">
        <v>32.299999999999997</v>
      </c>
      <c r="J132" s="11">
        <v>13</v>
      </c>
      <c r="K132" s="9">
        <v>2.48</v>
      </c>
      <c r="L132" s="9">
        <v>1.336E-2</v>
      </c>
      <c r="M132" s="10" t="s">
        <v>121</v>
      </c>
    </row>
    <row r="133" spans="1:13" x14ac:dyDescent="0.3">
      <c r="A133" s="92" t="s">
        <v>94</v>
      </c>
      <c r="B133" s="11">
        <v>-137</v>
      </c>
      <c r="C133" s="11">
        <v>56.8</v>
      </c>
      <c r="D133" s="9">
        <v>-2.42</v>
      </c>
      <c r="E133" s="9">
        <v>1.5869999999999999E-2</v>
      </c>
      <c r="F133" s="10" t="s">
        <v>121</v>
      </c>
      <c r="H133" s="8" t="s">
        <v>112</v>
      </c>
      <c r="I133" s="11">
        <v>-51.2</v>
      </c>
      <c r="J133" s="11">
        <v>21.7</v>
      </c>
      <c r="K133" s="9">
        <v>-2.36</v>
      </c>
      <c r="L133" s="9">
        <v>1.84E-2</v>
      </c>
      <c r="M133" s="10" t="s">
        <v>121</v>
      </c>
    </row>
    <row r="134" spans="1:13" x14ac:dyDescent="0.3">
      <c r="A134" s="92" t="s">
        <v>100</v>
      </c>
      <c r="B134" s="11">
        <v>-30.5</v>
      </c>
      <c r="C134" s="11">
        <v>15.4</v>
      </c>
      <c r="D134" s="9">
        <v>-1.97</v>
      </c>
      <c r="E134" s="9">
        <v>4.8660000000000002E-2</v>
      </c>
      <c r="F134" s="10" t="s">
        <v>121</v>
      </c>
      <c r="H134" s="8" t="s">
        <v>81</v>
      </c>
      <c r="I134" s="11">
        <v>-32</v>
      </c>
      <c r="J134" s="11">
        <v>16.100000000000001</v>
      </c>
      <c r="K134" s="9">
        <v>-1.99</v>
      </c>
      <c r="L134" s="9">
        <v>4.7309999999999998E-2</v>
      </c>
      <c r="M134" s="10" t="s">
        <v>121</v>
      </c>
    </row>
    <row r="135" spans="1:13" x14ac:dyDescent="0.3">
      <c r="A135" s="92" t="s">
        <v>101</v>
      </c>
      <c r="B135" s="11">
        <v>-27.3</v>
      </c>
      <c r="C135" s="11">
        <v>13</v>
      </c>
      <c r="D135" s="9">
        <v>-2.1</v>
      </c>
      <c r="E135" s="9">
        <v>3.6229999999999998E-2</v>
      </c>
      <c r="F135" s="10" t="s">
        <v>121</v>
      </c>
      <c r="H135" s="8" t="s">
        <v>71</v>
      </c>
      <c r="I135" s="11">
        <v>-36.200000000000003</v>
      </c>
      <c r="J135" s="11">
        <v>15.9</v>
      </c>
      <c r="K135" s="9">
        <v>-2.2799999999999998</v>
      </c>
      <c r="L135" s="9">
        <v>2.3099999999999999E-2</v>
      </c>
      <c r="M135" s="10" t="s">
        <v>121</v>
      </c>
    </row>
    <row r="136" spans="1:13" x14ac:dyDescent="0.3">
      <c r="A136" s="92" t="s">
        <v>112</v>
      </c>
      <c r="B136" s="11">
        <v>-55</v>
      </c>
      <c r="C136" s="11">
        <v>22.3</v>
      </c>
      <c r="D136" s="9">
        <v>-2.4700000000000002</v>
      </c>
      <c r="E136" s="9">
        <v>1.366E-2</v>
      </c>
      <c r="F136" s="10" t="s">
        <v>121</v>
      </c>
      <c r="H136" s="8" t="s">
        <v>94</v>
      </c>
      <c r="I136" s="11">
        <v>-120</v>
      </c>
      <c r="J136" s="11">
        <v>55.5</v>
      </c>
      <c r="K136" s="9">
        <v>-2.16</v>
      </c>
      <c r="L136" s="9">
        <v>3.0970000000000001E-2</v>
      </c>
      <c r="M136" s="10" t="s">
        <v>121</v>
      </c>
    </row>
    <row r="137" spans="1:13" ht="15" thickBot="1" x14ac:dyDescent="0.35">
      <c r="A137" s="93" t="s">
        <v>127</v>
      </c>
      <c r="B137" s="20">
        <v>-355</v>
      </c>
      <c r="C137" s="20">
        <v>8.24</v>
      </c>
      <c r="D137" s="14">
        <v>-43.02</v>
      </c>
      <c r="E137" s="14" t="s">
        <v>147</v>
      </c>
      <c r="F137" s="15" t="s">
        <v>120</v>
      </c>
      <c r="H137" s="8" t="s">
        <v>63</v>
      </c>
      <c r="I137" s="11">
        <v>28.3</v>
      </c>
      <c r="J137" s="11">
        <v>13.8</v>
      </c>
      <c r="K137" s="9">
        <v>2.0499999999999998</v>
      </c>
      <c r="L137" s="9">
        <v>4.0280000000000003E-2</v>
      </c>
      <c r="M137" s="10" t="s">
        <v>121</v>
      </c>
    </row>
    <row r="138" spans="1:13" x14ac:dyDescent="0.3">
      <c r="H138" s="8" t="s">
        <v>33</v>
      </c>
      <c r="I138" s="11">
        <v>-105</v>
      </c>
      <c r="J138" s="11">
        <v>40.299999999999997</v>
      </c>
      <c r="K138" s="9">
        <v>-2.61</v>
      </c>
      <c r="L138" s="9">
        <v>9.1000000000000004E-3</v>
      </c>
      <c r="M138" s="10" t="s">
        <v>122</v>
      </c>
    </row>
    <row r="139" spans="1:13" ht="15" thickBot="1" x14ac:dyDescent="0.35">
      <c r="H139" s="13" t="s">
        <v>83</v>
      </c>
      <c r="I139" s="20">
        <v>33.700000000000003</v>
      </c>
      <c r="J139" s="20">
        <v>15.8</v>
      </c>
      <c r="K139" s="14">
        <v>2.13</v>
      </c>
      <c r="L139" s="14">
        <v>3.3419999999999998E-2</v>
      </c>
      <c r="M139" s="15" t="s">
        <v>121</v>
      </c>
    </row>
    <row r="140" spans="1:13" ht="15" thickBot="1" x14ac:dyDescent="0.35"/>
    <row r="141" spans="1:13" ht="15" thickBot="1" x14ac:dyDescent="0.35">
      <c r="A141" s="312" t="s">
        <v>163</v>
      </c>
      <c r="B141" s="328"/>
      <c r="C141" s="328"/>
      <c r="D141" s="328"/>
      <c r="E141" s="328"/>
      <c r="F141" s="311"/>
      <c r="H141" s="312" t="s">
        <v>164</v>
      </c>
      <c r="I141" s="328"/>
      <c r="J141" s="328"/>
      <c r="K141" s="328"/>
      <c r="L141" s="328"/>
      <c r="M141" s="311"/>
    </row>
    <row r="142" spans="1:13" s="3" customFormat="1" ht="15" thickBot="1" x14ac:dyDescent="0.35">
      <c r="A142" s="63"/>
      <c r="B142" s="64" t="s">
        <v>117</v>
      </c>
      <c r="C142" s="64" t="s">
        <v>123</v>
      </c>
      <c r="D142" s="64" t="s">
        <v>124</v>
      </c>
      <c r="E142" s="64" t="s">
        <v>118</v>
      </c>
      <c r="F142" s="65"/>
      <c r="H142" s="63"/>
      <c r="I142" s="64" t="s">
        <v>117</v>
      </c>
      <c r="J142" s="64" t="s">
        <v>123</v>
      </c>
      <c r="K142" s="64" t="s">
        <v>124</v>
      </c>
      <c r="L142" s="64" t="s">
        <v>118</v>
      </c>
      <c r="M142" s="65"/>
    </row>
    <row r="143" spans="1:13" x14ac:dyDescent="0.3">
      <c r="A143" s="56" t="s">
        <v>119</v>
      </c>
      <c r="B143" s="94">
        <v>41.8</v>
      </c>
      <c r="C143" s="94">
        <v>0.439</v>
      </c>
      <c r="D143" s="57">
        <v>95.1</v>
      </c>
      <c r="E143" s="57" t="s">
        <v>147</v>
      </c>
      <c r="F143" s="58" t="s">
        <v>120</v>
      </c>
      <c r="H143" s="4" t="s">
        <v>119</v>
      </c>
      <c r="I143" s="61">
        <v>42.4</v>
      </c>
      <c r="J143" s="61">
        <v>0.47899999999999998</v>
      </c>
      <c r="K143" s="5">
        <v>88.42</v>
      </c>
      <c r="L143" s="5" t="s">
        <v>147</v>
      </c>
      <c r="M143" s="6" t="s">
        <v>120</v>
      </c>
    </row>
    <row r="144" spans="1:13" x14ac:dyDescent="0.3">
      <c r="A144" s="8" t="s">
        <v>25</v>
      </c>
      <c r="B144" s="11">
        <v>2.5300000000000002E-4</v>
      </c>
      <c r="C144" s="11">
        <v>7.9100000000000005E-6</v>
      </c>
      <c r="D144" s="9">
        <v>31.96</v>
      </c>
      <c r="E144" s="9" t="s">
        <v>147</v>
      </c>
      <c r="F144" s="10" t="s">
        <v>120</v>
      </c>
      <c r="H144" s="8" t="s">
        <v>25</v>
      </c>
      <c r="I144" s="11">
        <v>2.5399999999999999E-4</v>
      </c>
      <c r="J144" s="11">
        <v>7.6799999999999993E-6</v>
      </c>
      <c r="K144" s="9">
        <v>33.04</v>
      </c>
      <c r="L144" s="9" t="s">
        <v>147</v>
      </c>
      <c r="M144" s="10" t="s">
        <v>120</v>
      </c>
    </row>
    <row r="145" spans="1:13" x14ac:dyDescent="0.3">
      <c r="A145" s="8" t="s">
        <v>28</v>
      </c>
      <c r="B145" s="11">
        <v>-1.01</v>
      </c>
      <c r="C145" s="11">
        <v>0.20899999999999999</v>
      </c>
      <c r="D145" s="9">
        <v>-4.83</v>
      </c>
      <c r="E145" s="11">
        <v>1.5999999999999999E-6</v>
      </c>
      <c r="F145" s="10" t="s">
        <v>120</v>
      </c>
      <c r="H145" s="8" t="s">
        <v>127</v>
      </c>
      <c r="I145" s="11">
        <v>-12.3</v>
      </c>
      <c r="J145" s="11">
        <v>0.308</v>
      </c>
      <c r="K145" s="9">
        <v>-39.83</v>
      </c>
      <c r="L145" s="9" t="s">
        <v>147</v>
      </c>
      <c r="M145" s="10" t="s">
        <v>120</v>
      </c>
    </row>
    <row r="146" spans="1:13" x14ac:dyDescent="0.3">
      <c r="A146" s="8" t="s">
        <v>30</v>
      </c>
      <c r="B146" s="11">
        <v>-3.67</v>
      </c>
      <c r="C146" s="11">
        <v>0.44400000000000001</v>
      </c>
      <c r="D146" s="9">
        <v>-8.27</v>
      </c>
      <c r="E146" s="11">
        <v>5.4E-16</v>
      </c>
      <c r="F146" s="10" t="s">
        <v>120</v>
      </c>
      <c r="H146" s="8" t="s">
        <v>47</v>
      </c>
      <c r="I146" s="11">
        <v>-4.87</v>
      </c>
      <c r="J146" s="11">
        <v>0.58699999999999997</v>
      </c>
      <c r="K146" s="9">
        <v>-8.3000000000000007</v>
      </c>
      <c r="L146" s="11">
        <v>4.5000000000000002E-16</v>
      </c>
      <c r="M146" s="10" t="s">
        <v>120</v>
      </c>
    </row>
    <row r="147" spans="1:13" x14ac:dyDescent="0.3">
      <c r="A147" s="8" t="s">
        <v>32</v>
      </c>
      <c r="B147" s="11">
        <v>6.63</v>
      </c>
      <c r="C147" s="11">
        <v>0.70699999999999996</v>
      </c>
      <c r="D147" s="9">
        <v>9.3800000000000008</v>
      </c>
      <c r="E147" s="9" t="s">
        <v>147</v>
      </c>
      <c r="F147" s="10" t="s">
        <v>120</v>
      </c>
      <c r="H147" s="8" t="s">
        <v>30</v>
      </c>
      <c r="I147" s="11">
        <v>-3.83</v>
      </c>
      <c r="J147" s="11">
        <v>0.44900000000000001</v>
      </c>
      <c r="K147" s="9">
        <v>-8.52</v>
      </c>
      <c r="L147" s="9" t="s">
        <v>147</v>
      </c>
      <c r="M147" s="10" t="s">
        <v>120</v>
      </c>
    </row>
    <row r="148" spans="1:13" x14ac:dyDescent="0.3">
      <c r="A148" s="8" t="s">
        <v>39</v>
      </c>
      <c r="B148" s="11">
        <v>0.16200000000000001</v>
      </c>
      <c r="C148" s="11">
        <v>6.5699999999999995E-2</v>
      </c>
      <c r="D148" s="9">
        <v>2.4700000000000002</v>
      </c>
      <c r="E148" s="9">
        <v>1.389E-2</v>
      </c>
      <c r="F148" s="10" t="s">
        <v>121</v>
      </c>
      <c r="H148" s="8" t="s">
        <v>32</v>
      </c>
      <c r="I148" s="11">
        <v>4.74</v>
      </c>
      <c r="J148" s="11">
        <v>0.73199999999999998</v>
      </c>
      <c r="K148" s="9">
        <v>6.48</v>
      </c>
      <c r="L148" s="11">
        <v>1.5999999999999999E-10</v>
      </c>
      <c r="M148" s="10" t="s">
        <v>120</v>
      </c>
    </row>
    <row r="149" spans="1:13" x14ac:dyDescent="0.3">
      <c r="A149" s="8" t="s">
        <v>43</v>
      </c>
      <c r="B149" s="11">
        <v>-1.3</v>
      </c>
      <c r="C149" s="11">
        <v>0.60599999999999998</v>
      </c>
      <c r="D149" s="9">
        <v>-2.15</v>
      </c>
      <c r="E149" s="9">
        <v>3.2169999999999997E-2</v>
      </c>
      <c r="F149" s="10" t="s">
        <v>121</v>
      </c>
      <c r="H149" s="8" t="s">
        <v>48</v>
      </c>
      <c r="I149" s="11">
        <v>-2.31</v>
      </c>
      <c r="J149" s="11">
        <v>0.51700000000000002</v>
      </c>
      <c r="K149" s="9">
        <v>-4.4800000000000004</v>
      </c>
      <c r="L149" s="11">
        <v>8.6000000000000007E-6</v>
      </c>
      <c r="M149" s="10" t="s">
        <v>120</v>
      </c>
    </row>
    <row r="150" spans="1:13" x14ac:dyDescent="0.3">
      <c r="A150" s="8" t="s">
        <v>46</v>
      </c>
      <c r="B150" s="11">
        <v>-1.22</v>
      </c>
      <c r="C150" s="11">
        <v>0.45100000000000001</v>
      </c>
      <c r="D150" s="9">
        <v>-2.71</v>
      </c>
      <c r="E150" s="9">
        <v>6.8199999999999997E-3</v>
      </c>
      <c r="F150" s="10" t="s">
        <v>122</v>
      </c>
      <c r="H150" s="8" t="s">
        <v>28</v>
      </c>
      <c r="I150" s="11">
        <v>-1.6</v>
      </c>
      <c r="J150" s="11">
        <v>0.28999999999999998</v>
      </c>
      <c r="K150" s="9">
        <v>-5.53</v>
      </c>
      <c r="L150" s="11">
        <v>4.4999999999999999E-8</v>
      </c>
      <c r="M150" s="10" t="s">
        <v>120</v>
      </c>
    </row>
    <row r="151" spans="1:13" x14ac:dyDescent="0.3">
      <c r="A151" s="8" t="s">
        <v>47</v>
      </c>
      <c r="B151" s="11">
        <v>-5.98</v>
      </c>
      <c r="C151" s="11">
        <v>0.63400000000000001</v>
      </c>
      <c r="D151" s="9">
        <v>-9.43</v>
      </c>
      <c r="E151" s="9" t="s">
        <v>147</v>
      </c>
      <c r="F151" s="10" t="s">
        <v>120</v>
      </c>
      <c r="H151" s="8" t="s">
        <v>94</v>
      </c>
      <c r="I151" s="11">
        <v>-6.39</v>
      </c>
      <c r="J151" s="11">
        <v>1.99</v>
      </c>
      <c r="K151" s="9">
        <v>-3.22</v>
      </c>
      <c r="L151" s="9">
        <v>1.34E-3</v>
      </c>
      <c r="M151" s="10" t="s">
        <v>122</v>
      </c>
    </row>
    <row r="152" spans="1:13" x14ac:dyDescent="0.3">
      <c r="A152" s="8" t="s">
        <v>48</v>
      </c>
      <c r="B152" s="11">
        <v>-3.16</v>
      </c>
      <c r="C152" s="11">
        <v>0.54500000000000004</v>
      </c>
      <c r="D152" s="9">
        <v>-5.79</v>
      </c>
      <c r="E152" s="11">
        <v>1E-8</v>
      </c>
      <c r="F152" s="10" t="s">
        <v>120</v>
      </c>
      <c r="H152" s="8" t="s">
        <v>65</v>
      </c>
      <c r="I152" s="11">
        <v>1.65</v>
      </c>
      <c r="J152" s="11">
        <v>0.42499999999999999</v>
      </c>
      <c r="K152" s="9">
        <v>3.87</v>
      </c>
      <c r="L152" s="9">
        <v>1.2E-4</v>
      </c>
      <c r="M152" s="10" t="s">
        <v>120</v>
      </c>
    </row>
    <row r="153" spans="1:13" x14ac:dyDescent="0.3">
      <c r="A153" s="8" t="s">
        <v>68</v>
      </c>
      <c r="B153" s="11">
        <v>-1.1000000000000001</v>
      </c>
      <c r="C153" s="11">
        <v>0.374</v>
      </c>
      <c r="D153" s="9">
        <v>-2.94</v>
      </c>
      <c r="E153" s="9">
        <v>3.3500000000000001E-3</v>
      </c>
      <c r="F153" s="10" t="s">
        <v>122</v>
      </c>
      <c r="H153" s="8" t="s">
        <v>53</v>
      </c>
      <c r="I153" s="11">
        <v>2.89</v>
      </c>
      <c r="J153" s="11">
        <v>0.90500000000000003</v>
      </c>
      <c r="K153" s="9">
        <v>3.19</v>
      </c>
      <c r="L153" s="9">
        <v>1.4499999999999999E-3</v>
      </c>
      <c r="M153" s="10" t="s">
        <v>122</v>
      </c>
    </row>
    <row r="154" spans="1:13" x14ac:dyDescent="0.3">
      <c r="A154" s="8" t="s">
        <v>71</v>
      </c>
      <c r="B154" s="11">
        <v>-1.38</v>
      </c>
      <c r="C154" s="11">
        <v>0.57799999999999996</v>
      </c>
      <c r="D154" s="9">
        <v>-2.39</v>
      </c>
      <c r="E154" s="9">
        <v>1.6910000000000001E-2</v>
      </c>
      <c r="F154" s="10" t="s">
        <v>121</v>
      </c>
      <c r="H154" s="8" t="s">
        <v>62</v>
      </c>
      <c r="I154" s="11">
        <v>1.36</v>
      </c>
      <c r="J154" s="11">
        <v>0.38900000000000001</v>
      </c>
      <c r="K154" s="9">
        <v>3.49</v>
      </c>
      <c r="L154" s="9">
        <v>5.1999999999999995E-4</v>
      </c>
      <c r="M154" s="10" t="s">
        <v>120</v>
      </c>
    </row>
    <row r="155" spans="1:13" x14ac:dyDescent="0.3">
      <c r="A155" s="8" t="s">
        <v>81</v>
      </c>
      <c r="B155" s="11">
        <v>-1.54</v>
      </c>
      <c r="C155" s="11">
        <v>0.60399999999999998</v>
      </c>
      <c r="D155" s="9">
        <v>-2.56</v>
      </c>
      <c r="E155" s="9">
        <v>1.0749999999999999E-2</v>
      </c>
      <c r="F155" s="10" t="s">
        <v>121</v>
      </c>
      <c r="H155" s="8" t="s">
        <v>39</v>
      </c>
      <c r="I155" s="11">
        <v>0.16400000000000001</v>
      </c>
      <c r="J155" s="11">
        <v>6.5100000000000005E-2</v>
      </c>
      <c r="K155" s="9">
        <v>2.52</v>
      </c>
      <c r="L155" s="9">
        <v>1.183E-2</v>
      </c>
      <c r="M155" s="10" t="s">
        <v>121</v>
      </c>
    </row>
    <row r="156" spans="1:13" x14ac:dyDescent="0.3">
      <c r="A156" s="8" t="s">
        <v>94</v>
      </c>
      <c r="B156" s="11">
        <v>-6.75</v>
      </c>
      <c r="C156" s="11">
        <v>2.02</v>
      </c>
      <c r="D156" s="9">
        <v>-3.34</v>
      </c>
      <c r="E156" s="9">
        <v>8.8000000000000003E-4</v>
      </c>
      <c r="F156" s="10" t="s">
        <v>120</v>
      </c>
      <c r="H156" s="8" t="s">
        <v>64</v>
      </c>
      <c r="I156" s="11">
        <v>0.84099999999999997</v>
      </c>
      <c r="J156" s="11">
        <v>0.35499999999999998</v>
      </c>
      <c r="K156" s="9">
        <v>2.37</v>
      </c>
      <c r="L156" s="9">
        <v>1.821E-2</v>
      </c>
      <c r="M156" s="10" t="s">
        <v>121</v>
      </c>
    </row>
    <row r="157" spans="1:13" x14ac:dyDescent="0.3">
      <c r="A157" s="8" t="s">
        <v>112</v>
      </c>
      <c r="B157" s="11">
        <v>-2.0499999999999998</v>
      </c>
      <c r="C157" s="11">
        <v>0.79400000000000004</v>
      </c>
      <c r="D157" s="9">
        <v>-2.59</v>
      </c>
      <c r="E157" s="9">
        <v>9.9000000000000008E-3</v>
      </c>
      <c r="F157" s="10" t="s">
        <v>122</v>
      </c>
      <c r="H157" s="8" t="s">
        <v>107</v>
      </c>
      <c r="I157" s="11">
        <v>1.22</v>
      </c>
      <c r="J157" s="11">
        <v>0.47099999999999997</v>
      </c>
      <c r="K157" s="9">
        <v>2.59</v>
      </c>
      <c r="L157" s="9">
        <v>9.8399999999999998E-3</v>
      </c>
      <c r="M157" s="10" t="s">
        <v>122</v>
      </c>
    </row>
    <row r="158" spans="1:13" ht="15" thickBot="1" x14ac:dyDescent="0.35">
      <c r="A158" s="13" t="s">
        <v>127</v>
      </c>
      <c r="B158" s="20">
        <v>-12.1</v>
      </c>
      <c r="C158" s="20">
        <v>0.29699999999999999</v>
      </c>
      <c r="D158" s="14">
        <v>-40.950000000000003</v>
      </c>
      <c r="E158" s="14" t="s">
        <v>147</v>
      </c>
      <c r="F158" s="15" t="s">
        <v>120</v>
      </c>
      <c r="H158" s="8" t="s">
        <v>31</v>
      </c>
      <c r="I158" s="11">
        <v>-2.12</v>
      </c>
      <c r="J158" s="11">
        <v>1.06</v>
      </c>
      <c r="K158" s="9">
        <v>-2.0099999999999998</v>
      </c>
      <c r="L158" s="9">
        <v>4.4659999999999998E-2</v>
      </c>
      <c r="M158" s="10" t="s">
        <v>121</v>
      </c>
    </row>
    <row r="159" spans="1:13" x14ac:dyDescent="0.3">
      <c r="H159" s="8" t="s">
        <v>63</v>
      </c>
      <c r="I159" s="11">
        <v>1.24</v>
      </c>
      <c r="J159" s="11">
        <v>0.496</v>
      </c>
      <c r="K159" s="9">
        <v>2.5099999999999998</v>
      </c>
      <c r="L159" s="9">
        <v>1.243E-2</v>
      </c>
      <c r="M159" s="10" t="s">
        <v>121</v>
      </c>
    </row>
    <row r="160" spans="1:13" x14ac:dyDescent="0.3">
      <c r="H160" s="8" t="s">
        <v>89</v>
      </c>
      <c r="I160" s="11">
        <v>1.23</v>
      </c>
      <c r="J160" s="11">
        <v>0.55600000000000005</v>
      </c>
      <c r="K160" s="9">
        <v>2.2200000000000002</v>
      </c>
      <c r="L160" s="9">
        <v>2.6769999999999999E-2</v>
      </c>
      <c r="M160" s="10" t="s">
        <v>121</v>
      </c>
    </row>
    <row r="161" spans="8:13" x14ac:dyDescent="0.3">
      <c r="H161" s="8" t="s">
        <v>76</v>
      </c>
      <c r="I161" s="11">
        <v>2.06</v>
      </c>
      <c r="J161" s="11">
        <v>1.04</v>
      </c>
      <c r="K161" s="9">
        <v>1.97</v>
      </c>
      <c r="L161" s="9">
        <v>4.9029999999999997E-2</v>
      </c>
      <c r="M161" s="10" t="s">
        <v>121</v>
      </c>
    </row>
    <row r="162" spans="8:13" x14ac:dyDescent="0.3">
      <c r="H162" s="8" t="s">
        <v>66</v>
      </c>
      <c r="I162" s="11">
        <v>1.41</v>
      </c>
      <c r="J162" s="11">
        <v>0.64200000000000002</v>
      </c>
      <c r="K162" s="9">
        <v>2.2000000000000002</v>
      </c>
      <c r="L162" s="9">
        <v>2.8060000000000002E-2</v>
      </c>
      <c r="M162" s="10" t="s">
        <v>121</v>
      </c>
    </row>
    <row r="163" spans="8:13" ht="15" thickBot="1" x14ac:dyDescent="0.35">
      <c r="H163" s="13" t="s">
        <v>83</v>
      </c>
      <c r="I163" s="20">
        <v>1.32</v>
      </c>
      <c r="J163" s="20">
        <v>0.54600000000000004</v>
      </c>
      <c r="K163" s="14">
        <v>2.41</v>
      </c>
      <c r="L163" s="14">
        <v>1.6080000000000001E-2</v>
      </c>
      <c r="M163" s="15" t="s">
        <v>121</v>
      </c>
    </row>
  </sheetData>
  <mergeCells count="23">
    <mergeCell ref="A141:F141"/>
    <mergeCell ref="H141:M141"/>
    <mergeCell ref="B103:I103"/>
    <mergeCell ref="B110:I110"/>
    <mergeCell ref="C2:F2"/>
    <mergeCell ref="A3:A18"/>
    <mergeCell ref="A20:A36"/>
    <mergeCell ref="A62:A75"/>
    <mergeCell ref="A77:A90"/>
    <mergeCell ref="A38:A42"/>
    <mergeCell ref="A44:A48"/>
    <mergeCell ref="A50:A54"/>
    <mergeCell ref="A56:A60"/>
    <mergeCell ref="B97:I97"/>
    <mergeCell ref="A92:A101"/>
    <mergeCell ref="A103:A116"/>
    <mergeCell ref="A118:F118"/>
    <mergeCell ref="H118:M118"/>
    <mergeCell ref="B62:I62"/>
    <mergeCell ref="B69:I69"/>
    <mergeCell ref="B77:I77"/>
    <mergeCell ref="B84:I84"/>
    <mergeCell ref="B92:I92"/>
  </mergeCells>
  <conditionalFormatting sqref="C4:F5 C21:F22">
    <cfRule type="cellIs" dxfId="7" priority="1" operator="greaterThan">
      <formula>0.9</formula>
    </cfRule>
    <cfRule type="cellIs" dxfId="6" priority="2" operator="greaterThan">
      <formula>0.8</formula>
    </cfRule>
    <cfRule type="cellIs" dxfId="5" priority="3" operator="greaterThan">
      <formula>0.7</formula>
    </cfRule>
    <cfRule type="cellIs" dxfId="4" priority="4" operator="greaterThan">
      <formula>0.6</formula>
    </cfRule>
  </conditionalFormatting>
  <printOptions horizontalCentered="1"/>
  <pageMargins left="0" right="0" top="0.25" bottom="0.25" header="0" footer="0"/>
  <pageSetup scale="61" fitToHeight="7" orientation="landscape" horizontalDpi="4294967293" verticalDpi="0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M176"/>
  <sheetViews>
    <sheetView topLeftCell="A22" zoomScale="70" zoomScaleNormal="70" workbookViewId="0">
      <selection activeCell="C56" sqref="C56:F56"/>
    </sheetView>
  </sheetViews>
  <sheetFormatPr defaultRowHeight="14.4" x14ac:dyDescent="0.3"/>
  <cols>
    <col min="1" max="1" width="21.5546875" style="62" customWidth="1"/>
    <col min="2" max="92" width="16.77734375" style="62" customWidth="1"/>
    <col min="93" max="16384" width="8.88671875" style="62"/>
  </cols>
  <sheetData>
    <row r="1" spans="1:6" ht="15" thickBot="1" x14ac:dyDescent="0.35"/>
    <row r="2" spans="1:6" ht="15" thickBot="1" x14ac:dyDescent="0.35">
      <c r="C2" s="298" t="s">
        <v>143</v>
      </c>
      <c r="D2" s="300"/>
      <c r="E2" s="300"/>
      <c r="F2" s="299"/>
    </row>
    <row r="3" spans="1:6" ht="72.599999999999994" thickBot="1" x14ac:dyDescent="0.35">
      <c r="A3" s="332" t="s">
        <v>145</v>
      </c>
      <c r="B3" s="45" t="s">
        <v>8</v>
      </c>
      <c r="C3" s="16" t="s">
        <v>19</v>
      </c>
      <c r="D3" s="16" t="s">
        <v>20</v>
      </c>
      <c r="E3" s="16" t="s">
        <v>21</v>
      </c>
      <c r="F3" s="19" t="s">
        <v>22</v>
      </c>
    </row>
    <row r="4" spans="1:6" x14ac:dyDescent="0.3">
      <c r="A4" s="335"/>
      <c r="B4" s="46" t="s">
        <v>0</v>
      </c>
      <c r="C4" s="56">
        <v>0.90100000000000002</v>
      </c>
      <c r="D4" s="57">
        <v>0.90600000000000003</v>
      </c>
      <c r="E4" s="57">
        <v>0.88700000000000001</v>
      </c>
      <c r="F4" s="58">
        <v>0.88800000000000001</v>
      </c>
    </row>
    <row r="5" spans="1:6" x14ac:dyDescent="0.3">
      <c r="A5" s="335"/>
      <c r="B5" s="47" t="s">
        <v>1</v>
      </c>
      <c r="C5" s="8">
        <v>0.98980000000000001</v>
      </c>
      <c r="D5" s="9">
        <v>0.90300000000000002</v>
      </c>
      <c r="E5" s="9">
        <v>0.88300000000000001</v>
      </c>
      <c r="F5" s="10">
        <v>0.88500000000000001</v>
      </c>
    </row>
    <row r="6" spans="1:6" x14ac:dyDescent="0.3">
      <c r="A6" s="335"/>
      <c r="B6" s="47" t="s">
        <v>2</v>
      </c>
      <c r="C6" s="8">
        <v>421</v>
      </c>
      <c r="D6" s="9">
        <v>398</v>
      </c>
      <c r="E6" s="9">
        <v>245</v>
      </c>
      <c r="F6" s="10">
        <v>284</v>
      </c>
    </row>
    <row r="7" spans="1:6" ht="15" thickBot="1" x14ac:dyDescent="0.35">
      <c r="A7" s="335"/>
      <c r="B7" s="48" t="s">
        <v>3</v>
      </c>
      <c r="C7" s="20" t="s">
        <v>146</v>
      </c>
      <c r="D7" s="20" t="s">
        <v>146</v>
      </c>
      <c r="E7" s="20" t="s">
        <v>146</v>
      </c>
      <c r="F7" s="21" t="s">
        <v>146</v>
      </c>
    </row>
    <row r="8" spans="1:6" x14ac:dyDescent="0.3">
      <c r="A8" s="335"/>
      <c r="B8" s="47" t="s">
        <v>408</v>
      </c>
      <c r="C8" s="8">
        <v>56</v>
      </c>
      <c r="D8" s="9">
        <v>54.5</v>
      </c>
      <c r="E8" s="9">
        <v>1.95</v>
      </c>
      <c r="F8" s="10">
        <v>1.94</v>
      </c>
    </row>
    <row r="9" spans="1:6" x14ac:dyDescent="0.3">
      <c r="A9" s="335"/>
      <c r="B9" s="47" t="s">
        <v>409</v>
      </c>
      <c r="C9" s="8">
        <v>37.6</v>
      </c>
      <c r="D9" s="9">
        <v>36.799999999999997</v>
      </c>
      <c r="E9" s="9">
        <v>1.27</v>
      </c>
      <c r="F9" s="10">
        <v>1.25</v>
      </c>
    </row>
    <row r="10" spans="1:6" x14ac:dyDescent="0.3">
      <c r="A10" s="335"/>
      <c r="B10" s="47" t="s">
        <v>410</v>
      </c>
      <c r="C10" s="8">
        <v>7.74</v>
      </c>
      <c r="D10" s="9">
        <v>7.53</v>
      </c>
      <c r="E10" s="9">
        <v>3.44</v>
      </c>
      <c r="F10" s="10">
        <v>3.41</v>
      </c>
    </row>
    <row r="11" spans="1:6" x14ac:dyDescent="0.3">
      <c r="A11" s="335"/>
      <c r="B11" s="47" t="s">
        <v>148</v>
      </c>
      <c r="C11" s="8">
        <v>58.5</v>
      </c>
      <c r="D11" s="9">
        <v>59.1</v>
      </c>
      <c r="E11" s="9">
        <v>2.09</v>
      </c>
      <c r="F11" s="10">
        <v>2.4</v>
      </c>
    </row>
    <row r="12" spans="1:6" x14ac:dyDescent="0.3">
      <c r="A12" s="335"/>
      <c r="B12" s="47" t="s">
        <v>149</v>
      </c>
      <c r="C12" s="8">
        <v>38.9</v>
      </c>
      <c r="D12" s="9">
        <v>38.700000000000003</v>
      </c>
      <c r="E12" s="9">
        <v>1.33</v>
      </c>
      <c r="F12" s="10">
        <v>1.3</v>
      </c>
    </row>
    <row r="13" spans="1:6" x14ac:dyDescent="0.3">
      <c r="A13" s="335"/>
      <c r="B13" s="47" t="s">
        <v>150</v>
      </c>
      <c r="C13" s="8">
        <v>8.0299999999999994</v>
      </c>
      <c r="D13" s="9">
        <v>8.1300000000000008</v>
      </c>
      <c r="E13" s="9">
        <v>3.62</v>
      </c>
      <c r="F13" s="10">
        <v>3.56</v>
      </c>
    </row>
    <row r="14" spans="1:6" x14ac:dyDescent="0.3">
      <c r="A14" s="335"/>
      <c r="B14" s="47" t="s">
        <v>151</v>
      </c>
      <c r="C14" s="8">
        <v>0.89100000000000001</v>
      </c>
      <c r="D14" s="9">
        <v>0.88900000000000001</v>
      </c>
      <c r="E14" s="9">
        <v>0.871</v>
      </c>
      <c r="F14" s="10">
        <v>0.876</v>
      </c>
    </row>
    <row r="15" spans="1:6" x14ac:dyDescent="0.3">
      <c r="A15" s="335"/>
      <c r="B15" s="47" t="s">
        <v>152</v>
      </c>
      <c r="C15" s="8">
        <f t="shared" ref="C15:F17" si="0">C8-C11</f>
        <v>-2.5</v>
      </c>
      <c r="D15" s="9">
        <f t="shared" si="0"/>
        <v>-4.6000000000000014</v>
      </c>
      <c r="E15" s="9">
        <f t="shared" si="0"/>
        <v>-0.1399999999999999</v>
      </c>
      <c r="F15" s="10">
        <f t="shared" si="0"/>
        <v>-0.45999999999999996</v>
      </c>
    </row>
    <row r="16" spans="1:6" x14ac:dyDescent="0.3">
      <c r="A16" s="335"/>
      <c r="B16" s="47" t="s">
        <v>153</v>
      </c>
      <c r="C16" s="8">
        <f t="shared" si="0"/>
        <v>-1.2999999999999972</v>
      </c>
      <c r="D16" s="9">
        <f t="shared" si="0"/>
        <v>-1.9000000000000057</v>
      </c>
      <c r="E16" s="9">
        <f t="shared" si="0"/>
        <v>-6.0000000000000053E-2</v>
      </c>
      <c r="F16" s="10">
        <f t="shared" si="0"/>
        <v>-5.0000000000000044E-2</v>
      </c>
    </row>
    <row r="17" spans="1:6" x14ac:dyDescent="0.3">
      <c r="A17" s="335"/>
      <c r="B17" s="47" t="s">
        <v>154</v>
      </c>
      <c r="C17" s="8">
        <f t="shared" si="0"/>
        <v>-0.28999999999999915</v>
      </c>
      <c r="D17" s="9">
        <f t="shared" si="0"/>
        <v>-0.60000000000000053</v>
      </c>
      <c r="E17" s="9">
        <f t="shared" si="0"/>
        <v>-0.18000000000000016</v>
      </c>
      <c r="F17" s="10">
        <f t="shared" si="0"/>
        <v>-0.14999999999999991</v>
      </c>
    </row>
    <row r="18" spans="1:6" ht="15" thickBot="1" x14ac:dyDescent="0.35">
      <c r="A18" s="336"/>
      <c r="B18" s="48" t="s">
        <v>155</v>
      </c>
      <c r="C18" s="13">
        <f t="shared" ref="C18:F18" si="1">C4-C14</f>
        <v>1.0000000000000009E-2</v>
      </c>
      <c r="D18" s="14">
        <f t="shared" si="1"/>
        <v>1.7000000000000015E-2</v>
      </c>
      <c r="E18" s="14">
        <f t="shared" si="1"/>
        <v>1.6000000000000014E-2</v>
      </c>
      <c r="F18" s="15">
        <f t="shared" si="1"/>
        <v>1.2000000000000011E-2</v>
      </c>
    </row>
    <row r="19" spans="1:6" ht="15" thickBot="1" x14ac:dyDescent="0.35"/>
    <row r="20" spans="1:6" ht="72.599999999999994" thickBot="1" x14ac:dyDescent="0.35">
      <c r="A20" s="332" t="s">
        <v>144</v>
      </c>
      <c r="B20" s="45" t="s">
        <v>8</v>
      </c>
      <c r="C20" s="22" t="s">
        <v>19</v>
      </c>
      <c r="D20" s="16" t="s">
        <v>20</v>
      </c>
      <c r="E20" s="16" t="s">
        <v>21</v>
      </c>
      <c r="F20" s="19" t="s">
        <v>22</v>
      </c>
    </row>
    <row r="21" spans="1:6" x14ac:dyDescent="0.3">
      <c r="A21" s="335"/>
      <c r="B21" s="46" t="s">
        <v>0</v>
      </c>
      <c r="C21" s="4">
        <v>0.90700000000000003</v>
      </c>
      <c r="D21" s="5">
        <v>0.91300000000000003</v>
      </c>
      <c r="E21" s="5">
        <v>0.89400000000000002</v>
      </c>
      <c r="F21" s="6">
        <v>0.89500000000000002</v>
      </c>
    </row>
    <row r="22" spans="1:6" x14ac:dyDescent="0.3">
      <c r="A22" s="335"/>
      <c r="B22" s="47" t="s">
        <v>1</v>
      </c>
      <c r="C22" s="8">
        <v>0.90500000000000003</v>
      </c>
      <c r="D22" s="9">
        <v>0.91</v>
      </c>
      <c r="E22" s="9">
        <v>0.89</v>
      </c>
      <c r="F22" s="10">
        <v>0.89100000000000001</v>
      </c>
    </row>
    <row r="23" spans="1:6" x14ac:dyDescent="0.3">
      <c r="A23" s="335"/>
      <c r="B23" s="47" t="s">
        <v>2</v>
      </c>
      <c r="C23" s="8">
        <v>339</v>
      </c>
      <c r="D23" s="9">
        <v>322</v>
      </c>
      <c r="E23" s="9">
        <v>196</v>
      </c>
      <c r="F23" s="10">
        <v>227</v>
      </c>
    </row>
    <row r="24" spans="1:6" x14ac:dyDescent="0.3">
      <c r="A24" s="335"/>
      <c r="B24" s="47" t="s">
        <v>3</v>
      </c>
      <c r="C24" s="11" t="s">
        <v>146</v>
      </c>
      <c r="D24" s="11" t="s">
        <v>146</v>
      </c>
      <c r="E24" s="11" t="s">
        <v>146</v>
      </c>
      <c r="F24" s="12" t="s">
        <v>146</v>
      </c>
    </row>
    <row r="25" spans="1:6" x14ac:dyDescent="0.3">
      <c r="A25" s="335"/>
      <c r="B25" s="49" t="s">
        <v>23</v>
      </c>
      <c r="C25" s="69">
        <v>5</v>
      </c>
      <c r="D25" s="70">
        <v>5</v>
      </c>
      <c r="E25" s="70">
        <v>7</v>
      </c>
      <c r="F25" s="71">
        <v>5</v>
      </c>
    </row>
    <row r="26" spans="1:6" x14ac:dyDescent="0.3">
      <c r="A26" s="335"/>
      <c r="B26" s="47" t="s">
        <v>9</v>
      </c>
      <c r="C26" s="8">
        <v>36.299999999999997</v>
      </c>
      <c r="D26" s="9">
        <v>52</v>
      </c>
      <c r="E26" s="9">
        <v>1.91</v>
      </c>
      <c r="F26" s="10">
        <v>1.89</v>
      </c>
    </row>
    <row r="27" spans="1:6" x14ac:dyDescent="0.3">
      <c r="A27" s="335"/>
      <c r="B27" s="47" t="s">
        <v>10</v>
      </c>
      <c r="C27" s="8">
        <v>54</v>
      </c>
      <c r="D27" s="9">
        <v>35.9</v>
      </c>
      <c r="E27" s="9">
        <v>1.25</v>
      </c>
      <c r="F27" s="10">
        <v>1.25</v>
      </c>
    </row>
    <row r="28" spans="1:6" x14ac:dyDescent="0.3">
      <c r="A28" s="335"/>
      <c r="B28" s="47" t="s">
        <v>11</v>
      </c>
      <c r="C28" s="8">
        <v>7.53</v>
      </c>
      <c r="D28" s="9">
        <v>7.39</v>
      </c>
      <c r="E28" s="9">
        <v>3.39</v>
      </c>
      <c r="F28" s="10">
        <v>3.39</v>
      </c>
    </row>
    <row r="29" spans="1:6" x14ac:dyDescent="0.3">
      <c r="A29" s="335"/>
      <c r="B29" s="47" t="s">
        <v>12</v>
      </c>
      <c r="C29" s="8">
        <v>64.400000000000006</v>
      </c>
      <c r="D29" s="9">
        <v>63.2</v>
      </c>
      <c r="E29" s="9">
        <v>2.2200000000000002</v>
      </c>
      <c r="F29" s="10">
        <v>2.17</v>
      </c>
    </row>
    <row r="30" spans="1:6" x14ac:dyDescent="0.3">
      <c r="A30" s="335"/>
      <c r="B30" s="47" t="s">
        <v>13</v>
      </c>
      <c r="C30" s="8">
        <v>40.9</v>
      </c>
      <c r="D30" s="9">
        <v>39</v>
      </c>
      <c r="E30" s="9">
        <v>1.36</v>
      </c>
      <c r="F30" s="10">
        <v>1.33</v>
      </c>
    </row>
    <row r="31" spans="1:6" x14ac:dyDescent="0.3">
      <c r="A31" s="335"/>
      <c r="B31" s="47" t="s">
        <v>14</v>
      </c>
      <c r="C31" s="8">
        <v>7.56</v>
      </c>
      <c r="D31" s="9">
        <v>7.36</v>
      </c>
      <c r="E31" s="9">
        <v>3.48</v>
      </c>
      <c r="F31" s="10">
        <v>3.39</v>
      </c>
    </row>
    <row r="32" spans="1:6" x14ac:dyDescent="0.3">
      <c r="A32" s="335"/>
      <c r="B32" s="47" t="s">
        <v>15</v>
      </c>
      <c r="C32" s="8">
        <v>0.88</v>
      </c>
      <c r="D32" s="9">
        <v>0.88600000000000001</v>
      </c>
      <c r="E32" s="9">
        <v>0.86399999999999999</v>
      </c>
      <c r="F32" s="10">
        <v>0.86899999999999999</v>
      </c>
    </row>
    <row r="33" spans="1:8" x14ac:dyDescent="0.3">
      <c r="A33" s="335"/>
      <c r="B33" s="47" t="s">
        <v>4</v>
      </c>
      <c r="C33" s="8">
        <f t="shared" ref="C33:F35" si="2">C26-C29</f>
        <v>-28.100000000000009</v>
      </c>
      <c r="D33" s="9">
        <f t="shared" si="2"/>
        <v>-11.200000000000003</v>
      </c>
      <c r="E33" s="9">
        <f t="shared" si="2"/>
        <v>-0.31000000000000028</v>
      </c>
      <c r="F33" s="9">
        <f t="shared" si="2"/>
        <v>-0.28000000000000003</v>
      </c>
    </row>
    <row r="34" spans="1:8" x14ac:dyDescent="0.3">
      <c r="A34" s="335"/>
      <c r="B34" s="47" t="s">
        <v>5</v>
      </c>
      <c r="C34" s="8">
        <f t="shared" si="2"/>
        <v>13.100000000000001</v>
      </c>
      <c r="D34" s="9">
        <f t="shared" si="2"/>
        <v>-3.1000000000000014</v>
      </c>
      <c r="E34" s="9">
        <f t="shared" si="2"/>
        <v>-0.1100000000000001</v>
      </c>
      <c r="F34" s="9">
        <f t="shared" si="2"/>
        <v>-8.0000000000000071E-2</v>
      </c>
    </row>
    <row r="35" spans="1:8" x14ac:dyDescent="0.3">
      <c r="A35" s="335"/>
      <c r="B35" s="47" t="s">
        <v>6</v>
      </c>
      <c r="C35" s="8">
        <f t="shared" si="2"/>
        <v>-2.9999999999999361E-2</v>
      </c>
      <c r="D35" s="9">
        <f t="shared" si="2"/>
        <v>2.9999999999999361E-2</v>
      </c>
      <c r="E35" s="9">
        <f t="shared" si="2"/>
        <v>-8.9999999999999858E-2</v>
      </c>
      <c r="F35" s="9">
        <f t="shared" si="2"/>
        <v>0</v>
      </c>
    </row>
    <row r="36" spans="1:8" ht="15" thickBot="1" x14ac:dyDescent="0.35">
      <c r="A36" s="336"/>
      <c r="B36" s="48" t="s">
        <v>7</v>
      </c>
      <c r="C36" s="13">
        <f t="shared" ref="C36:F36" si="3">C21-C32</f>
        <v>2.7000000000000024E-2</v>
      </c>
      <c r="D36" s="14">
        <f t="shared" si="3"/>
        <v>2.7000000000000024E-2</v>
      </c>
      <c r="E36" s="14">
        <f t="shared" si="3"/>
        <v>3.0000000000000027E-2</v>
      </c>
      <c r="F36" s="14">
        <f t="shared" si="3"/>
        <v>2.6000000000000023E-2</v>
      </c>
    </row>
    <row r="37" spans="1:8" ht="15" thickBot="1" x14ac:dyDescent="0.35"/>
    <row r="38" spans="1:8" ht="15" thickBot="1" x14ac:dyDescent="0.35">
      <c r="A38" s="304" t="s">
        <v>173</v>
      </c>
      <c r="B38" s="51" t="s">
        <v>165</v>
      </c>
      <c r="C38" s="232" t="s">
        <v>167</v>
      </c>
      <c r="D38" s="233" t="s">
        <v>166</v>
      </c>
      <c r="E38" s="234" t="s">
        <v>169</v>
      </c>
      <c r="F38" s="233" t="s">
        <v>168</v>
      </c>
      <c r="G38" s="64" t="s">
        <v>170</v>
      </c>
      <c r="H38" s="65" t="s">
        <v>171</v>
      </c>
    </row>
    <row r="39" spans="1:8" x14ac:dyDescent="0.3">
      <c r="A39" s="305"/>
      <c r="B39" s="84">
        <v>799</v>
      </c>
      <c r="C39" s="79">
        <v>683</v>
      </c>
      <c r="D39" s="79">
        <v>915</v>
      </c>
      <c r="E39" s="79">
        <v>766</v>
      </c>
      <c r="F39" s="79">
        <v>833</v>
      </c>
      <c r="G39" s="79">
        <v>728</v>
      </c>
      <c r="H39" s="80">
        <f t="shared" ref="H39:H42" si="4">G39-B39</f>
        <v>-71</v>
      </c>
    </row>
    <row r="40" spans="1:8" x14ac:dyDescent="0.3">
      <c r="A40" s="305"/>
      <c r="B40" s="85">
        <v>659</v>
      </c>
      <c r="C40" s="75">
        <v>547</v>
      </c>
      <c r="D40" s="75">
        <v>772</v>
      </c>
      <c r="E40" s="75">
        <v>643</v>
      </c>
      <c r="F40" s="75">
        <v>676</v>
      </c>
      <c r="G40" s="75">
        <v>545</v>
      </c>
      <c r="H40" s="76">
        <f t="shared" si="4"/>
        <v>-114</v>
      </c>
    </row>
    <row r="41" spans="1:8" x14ac:dyDescent="0.3">
      <c r="A41" s="305"/>
      <c r="B41" s="85">
        <v>1006</v>
      </c>
      <c r="C41" s="75">
        <v>893</v>
      </c>
      <c r="D41" s="75">
        <v>1120</v>
      </c>
      <c r="E41" s="75">
        <v>981</v>
      </c>
      <c r="F41" s="75">
        <v>1032</v>
      </c>
      <c r="G41" s="75">
        <v>925</v>
      </c>
      <c r="H41" s="76">
        <f t="shared" si="4"/>
        <v>-81</v>
      </c>
    </row>
    <row r="42" spans="1:8" ht="15" thickBot="1" x14ac:dyDescent="0.35">
      <c r="A42" s="306"/>
      <c r="B42" s="86">
        <v>1009</v>
      </c>
      <c r="C42" s="77">
        <v>881</v>
      </c>
      <c r="D42" s="77">
        <v>1137</v>
      </c>
      <c r="E42" s="77">
        <v>946</v>
      </c>
      <c r="F42" s="77">
        <v>1072</v>
      </c>
      <c r="G42" s="77">
        <v>1033</v>
      </c>
      <c r="H42" s="78">
        <f t="shared" si="4"/>
        <v>24</v>
      </c>
    </row>
    <row r="43" spans="1:8" ht="15" thickBot="1" x14ac:dyDescent="0.35"/>
    <row r="44" spans="1:8" ht="15" thickBot="1" x14ac:dyDescent="0.35">
      <c r="A44" s="304" t="s">
        <v>174</v>
      </c>
      <c r="B44" s="51" t="s">
        <v>165</v>
      </c>
      <c r="C44" s="232" t="s">
        <v>167</v>
      </c>
      <c r="D44" s="233" t="s">
        <v>166</v>
      </c>
      <c r="E44" s="234" t="s">
        <v>169</v>
      </c>
      <c r="F44" s="233" t="s">
        <v>168</v>
      </c>
      <c r="G44" s="64" t="s">
        <v>170</v>
      </c>
      <c r="H44" s="65" t="s">
        <v>171</v>
      </c>
    </row>
    <row r="45" spans="1:8" x14ac:dyDescent="0.3">
      <c r="A45" s="305"/>
      <c r="B45" s="84">
        <v>802</v>
      </c>
      <c r="C45" s="79">
        <v>688</v>
      </c>
      <c r="D45" s="79">
        <v>916</v>
      </c>
      <c r="E45" s="79">
        <v>767</v>
      </c>
      <c r="F45" s="79">
        <v>836</v>
      </c>
      <c r="G45" s="79">
        <v>728</v>
      </c>
      <c r="H45" s="80">
        <f>G45-B45</f>
        <v>-74</v>
      </c>
    </row>
    <row r="46" spans="1:8" x14ac:dyDescent="0.3">
      <c r="A46" s="305"/>
      <c r="B46" s="85">
        <v>683</v>
      </c>
      <c r="C46" s="75">
        <v>574</v>
      </c>
      <c r="D46" s="75">
        <v>791</v>
      </c>
      <c r="E46" s="75">
        <v>674</v>
      </c>
      <c r="F46" s="75">
        <v>691</v>
      </c>
      <c r="G46" s="75">
        <v>545</v>
      </c>
      <c r="H46" s="76">
        <f>G46-B46</f>
        <v>-138</v>
      </c>
    </row>
    <row r="47" spans="1:8" x14ac:dyDescent="0.3">
      <c r="A47" s="305"/>
      <c r="B47" s="85">
        <v>996</v>
      </c>
      <c r="C47" s="75">
        <v>885</v>
      </c>
      <c r="D47" s="75">
        <v>1107</v>
      </c>
      <c r="E47" s="75">
        <v>972</v>
      </c>
      <c r="F47" s="75">
        <v>1021</v>
      </c>
      <c r="G47" s="75">
        <v>925</v>
      </c>
      <c r="H47" s="76">
        <f>G47-B47</f>
        <v>-71</v>
      </c>
    </row>
    <row r="48" spans="1:8" ht="15" thickBot="1" x14ac:dyDescent="0.35">
      <c r="A48" s="306"/>
      <c r="B48" s="86">
        <v>964</v>
      </c>
      <c r="C48" s="77">
        <v>854</v>
      </c>
      <c r="D48" s="77">
        <v>1074</v>
      </c>
      <c r="E48" s="77">
        <v>943</v>
      </c>
      <c r="F48" s="77">
        <v>985</v>
      </c>
      <c r="G48" s="77">
        <v>1033</v>
      </c>
      <c r="H48" s="78">
        <f>G48-B48</f>
        <v>69</v>
      </c>
    </row>
    <row r="49" spans="1:9" ht="15" thickBot="1" x14ac:dyDescent="0.35"/>
    <row r="50" spans="1:9" ht="15" thickBot="1" x14ac:dyDescent="0.35">
      <c r="A50" s="304" t="s">
        <v>175</v>
      </c>
      <c r="B50" s="51" t="s">
        <v>165</v>
      </c>
      <c r="C50" s="232" t="s">
        <v>167</v>
      </c>
      <c r="D50" s="233" t="s">
        <v>166</v>
      </c>
      <c r="E50" s="234" t="s">
        <v>169</v>
      </c>
      <c r="F50" s="233" t="s">
        <v>168</v>
      </c>
      <c r="G50" s="64" t="s">
        <v>170</v>
      </c>
      <c r="H50" s="65" t="s">
        <v>171</v>
      </c>
    </row>
    <row r="51" spans="1:9" x14ac:dyDescent="0.3">
      <c r="A51" s="305"/>
      <c r="B51" s="84">
        <v>823</v>
      </c>
      <c r="C51" s="79">
        <v>684</v>
      </c>
      <c r="D51" s="79">
        <v>970</v>
      </c>
      <c r="E51" s="79">
        <v>779</v>
      </c>
      <c r="F51" s="79">
        <v>833</v>
      </c>
      <c r="G51" s="79">
        <v>728</v>
      </c>
      <c r="H51" s="80">
        <f t="shared" ref="H51:H54" si="5">G51-B51</f>
        <v>-95</v>
      </c>
    </row>
    <row r="52" spans="1:9" x14ac:dyDescent="0.3">
      <c r="A52" s="305"/>
      <c r="B52" s="85">
        <v>682</v>
      </c>
      <c r="C52" s="75">
        <v>556</v>
      </c>
      <c r="D52" s="75">
        <v>815</v>
      </c>
      <c r="E52" s="75">
        <v>642</v>
      </c>
      <c r="F52" s="75">
        <v>691</v>
      </c>
      <c r="G52" s="75">
        <v>545</v>
      </c>
      <c r="H52" s="76">
        <f t="shared" si="5"/>
        <v>-137</v>
      </c>
    </row>
    <row r="53" spans="1:9" x14ac:dyDescent="0.3">
      <c r="A53" s="305"/>
      <c r="B53" s="85">
        <v>990</v>
      </c>
      <c r="C53" s="75">
        <v>836</v>
      </c>
      <c r="D53" s="75">
        <v>1151</v>
      </c>
      <c r="E53" s="75">
        <v>942</v>
      </c>
      <c r="F53" s="75">
        <v>1001</v>
      </c>
      <c r="G53" s="75">
        <v>925</v>
      </c>
      <c r="H53" s="76">
        <f t="shared" si="5"/>
        <v>-65</v>
      </c>
    </row>
    <row r="54" spans="1:9" ht="15" thickBot="1" x14ac:dyDescent="0.35">
      <c r="A54" s="306"/>
      <c r="B54" s="86">
        <v>873</v>
      </c>
      <c r="C54" s="77">
        <v>728</v>
      </c>
      <c r="D54" s="77">
        <v>1024</v>
      </c>
      <c r="E54" s="77">
        <v>827</v>
      </c>
      <c r="F54" s="77">
        <v>882</v>
      </c>
      <c r="G54" s="77">
        <v>1033</v>
      </c>
      <c r="H54" s="78">
        <f t="shared" si="5"/>
        <v>160</v>
      </c>
    </row>
    <row r="55" spans="1:9" ht="15" thickBot="1" x14ac:dyDescent="0.35"/>
    <row r="56" spans="1:9" ht="15" thickBot="1" x14ac:dyDescent="0.35">
      <c r="A56" s="304" t="s">
        <v>172</v>
      </c>
      <c r="B56" s="51" t="s">
        <v>165</v>
      </c>
      <c r="C56" s="232" t="s">
        <v>167</v>
      </c>
      <c r="D56" s="233" t="s">
        <v>166</v>
      </c>
      <c r="E56" s="234" t="s">
        <v>169</v>
      </c>
      <c r="F56" s="233" t="s">
        <v>168</v>
      </c>
      <c r="G56" s="64" t="s">
        <v>170</v>
      </c>
      <c r="H56" s="65" t="s">
        <v>171</v>
      </c>
    </row>
    <row r="57" spans="1:9" x14ac:dyDescent="0.3">
      <c r="A57" s="305"/>
      <c r="B57" s="84">
        <v>818</v>
      </c>
      <c r="C57" s="79">
        <v>679</v>
      </c>
      <c r="D57" s="79">
        <v>963</v>
      </c>
      <c r="E57" s="79">
        <v>773</v>
      </c>
      <c r="F57" s="79">
        <v>833</v>
      </c>
      <c r="G57" s="79">
        <v>728</v>
      </c>
      <c r="H57" s="80">
        <f>G57-B57</f>
        <v>-90</v>
      </c>
      <c r="I57"/>
    </row>
    <row r="58" spans="1:9" x14ac:dyDescent="0.3">
      <c r="A58" s="305"/>
      <c r="B58" s="85">
        <v>687</v>
      </c>
      <c r="C58" s="75">
        <v>562</v>
      </c>
      <c r="D58" s="75">
        <v>820</v>
      </c>
      <c r="E58" s="75">
        <v>647</v>
      </c>
      <c r="F58" s="75">
        <v>702</v>
      </c>
      <c r="G58" s="75">
        <v>545</v>
      </c>
      <c r="H58" s="76">
        <f t="shared" ref="H58:H60" si="6">G58-B58</f>
        <v>-142</v>
      </c>
    </row>
    <row r="59" spans="1:9" x14ac:dyDescent="0.3">
      <c r="A59" s="305"/>
      <c r="B59" s="85">
        <v>1043</v>
      </c>
      <c r="C59" s="75">
        <v>885</v>
      </c>
      <c r="D59" s="75">
        <v>1208</v>
      </c>
      <c r="E59" s="75">
        <v>992</v>
      </c>
      <c r="F59" s="75">
        <v>1061</v>
      </c>
      <c r="G59" s="75">
        <v>925</v>
      </c>
      <c r="H59" s="76">
        <f t="shared" si="6"/>
        <v>-118</v>
      </c>
    </row>
    <row r="60" spans="1:9" ht="15" thickBot="1" x14ac:dyDescent="0.35">
      <c r="A60" s="306"/>
      <c r="B60" s="86">
        <v>908</v>
      </c>
      <c r="C60" s="77">
        <v>761</v>
      </c>
      <c r="D60" s="77">
        <v>1061</v>
      </c>
      <c r="E60" s="77">
        <v>860</v>
      </c>
      <c r="F60" s="77">
        <v>924</v>
      </c>
      <c r="G60" s="77">
        <v>1033</v>
      </c>
      <c r="H60" s="78">
        <f t="shared" si="6"/>
        <v>125</v>
      </c>
    </row>
    <row r="61" spans="1:9" ht="15" thickBot="1" x14ac:dyDescent="0.35"/>
    <row r="62" spans="1:9" ht="15" thickBot="1" x14ac:dyDescent="0.35">
      <c r="A62" s="304" t="s">
        <v>158</v>
      </c>
      <c r="B62" s="343" t="s">
        <v>156</v>
      </c>
      <c r="C62" s="343"/>
      <c r="D62" s="343"/>
      <c r="E62" s="343"/>
      <c r="F62" s="343"/>
      <c r="G62" s="343"/>
      <c r="H62" s="343"/>
      <c r="I62" s="344"/>
    </row>
    <row r="63" spans="1:9" x14ac:dyDescent="0.3">
      <c r="A63" s="341"/>
      <c r="B63" s="43" t="s">
        <v>25</v>
      </c>
      <c r="C63" s="5" t="s">
        <v>30</v>
      </c>
      <c r="D63" s="5" t="s">
        <v>32</v>
      </c>
      <c r="E63" s="5" t="s">
        <v>33</v>
      </c>
      <c r="F63" s="5" t="s">
        <v>34</v>
      </c>
      <c r="G63" s="5" t="s">
        <v>37</v>
      </c>
      <c r="H63" s="5" t="s">
        <v>43</v>
      </c>
      <c r="I63" s="6" t="s">
        <v>47</v>
      </c>
    </row>
    <row r="64" spans="1:9" x14ac:dyDescent="0.3">
      <c r="A64" s="341"/>
      <c r="B64" s="44">
        <v>1.2073</v>
      </c>
      <c r="C64" s="9">
        <v>-6.83E-2</v>
      </c>
      <c r="D64" s="9">
        <v>0.21099999999999999</v>
      </c>
      <c r="E64" s="9">
        <v>-3.6799999999999999E-2</v>
      </c>
      <c r="F64" s="9">
        <v>4.2799999999999998E-2</v>
      </c>
      <c r="G64" s="9">
        <v>-6.7100000000000007E-2</v>
      </c>
      <c r="H64" s="9">
        <v>-2.3300000000000001E-2</v>
      </c>
      <c r="I64" s="10">
        <v>-0.13819999999999999</v>
      </c>
    </row>
    <row r="65" spans="1:9" x14ac:dyDescent="0.3">
      <c r="A65" s="341"/>
      <c r="B65" s="44" t="s">
        <v>48</v>
      </c>
      <c r="C65" s="9" t="s">
        <v>71</v>
      </c>
      <c r="D65" s="9" t="s">
        <v>81</v>
      </c>
      <c r="E65" s="9" t="s">
        <v>82</v>
      </c>
      <c r="F65" s="9" t="s">
        <v>94</v>
      </c>
      <c r="G65" s="9" t="s">
        <v>100</v>
      </c>
      <c r="H65" s="9" t="s">
        <v>101</v>
      </c>
      <c r="I65" s="10" t="s">
        <v>112</v>
      </c>
    </row>
    <row r="66" spans="1:9" x14ac:dyDescent="0.3">
      <c r="A66" s="341"/>
      <c r="B66" s="44">
        <v>-3.2800000000000003E-2</v>
      </c>
      <c r="C66" s="9">
        <v>-3.2800000000000003E-2</v>
      </c>
      <c r="D66" s="9">
        <v>-3.2800000000000003E-2</v>
      </c>
      <c r="E66" s="9">
        <v>-2.3E-2</v>
      </c>
      <c r="F66" s="9">
        <v>-2.7199999999999998E-2</v>
      </c>
      <c r="G66" s="9">
        <v>-2.24E-2</v>
      </c>
      <c r="H66" s="9">
        <v>-2.3900000000000001E-2</v>
      </c>
      <c r="I66" s="10">
        <v>-2.87E-2</v>
      </c>
    </row>
    <row r="67" spans="1:9" x14ac:dyDescent="0.3">
      <c r="A67" s="341"/>
      <c r="B67" s="44" t="s">
        <v>127</v>
      </c>
      <c r="C67" s="9"/>
      <c r="D67" s="9"/>
      <c r="E67" s="9"/>
      <c r="F67" s="9"/>
      <c r="G67" s="9"/>
      <c r="H67" s="9"/>
      <c r="I67" s="10"/>
    </row>
    <row r="68" spans="1:9" x14ac:dyDescent="0.3">
      <c r="A68" s="341"/>
      <c r="B68" s="44">
        <v>-0.77170000000000005</v>
      </c>
      <c r="C68" s="9"/>
      <c r="D68" s="9"/>
      <c r="E68" s="9"/>
      <c r="F68" s="9"/>
      <c r="G68" s="9"/>
      <c r="H68" s="9"/>
      <c r="I68" s="10"/>
    </row>
    <row r="69" spans="1:9" x14ac:dyDescent="0.3">
      <c r="A69" s="341"/>
      <c r="B69" s="345" t="s">
        <v>116</v>
      </c>
      <c r="C69" s="345"/>
      <c r="D69" s="345"/>
      <c r="E69" s="345"/>
      <c r="F69" s="345"/>
      <c r="G69" s="345"/>
      <c r="H69" s="345"/>
      <c r="I69" s="346"/>
    </row>
    <row r="70" spans="1:9" x14ac:dyDescent="0.3">
      <c r="A70" s="341"/>
      <c r="B70" s="44" t="s">
        <v>25</v>
      </c>
      <c r="C70" s="9" t="s">
        <v>30</v>
      </c>
      <c r="D70" s="9" t="s">
        <v>32</v>
      </c>
      <c r="E70" s="9" t="s">
        <v>33</v>
      </c>
      <c r="F70" s="9" t="s">
        <v>34</v>
      </c>
      <c r="G70" s="9" t="s">
        <v>37</v>
      </c>
      <c r="H70" s="9" t="s">
        <v>43</v>
      </c>
      <c r="I70" s="10" t="s">
        <v>47</v>
      </c>
    </row>
    <row r="71" spans="1:9" x14ac:dyDescent="0.3">
      <c r="A71" s="341"/>
      <c r="B71" s="44">
        <v>8.6300000000000008</v>
      </c>
      <c r="C71" s="9">
        <v>2.14</v>
      </c>
      <c r="D71" s="9">
        <v>4.71</v>
      </c>
      <c r="E71" s="9">
        <v>1.33</v>
      </c>
      <c r="F71" s="9">
        <v>2.15</v>
      </c>
      <c r="G71" s="9">
        <v>2.72</v>
      </c>
      <c r="H71" s="9">
        <v>1.07</v>
      </c>
      <c r="I71" s="10">
        <v>1.68</v>
      </c>
    </row>
    <row r="72" spans="1:9" x14ac:dyDescent="0.3">
      <c r="A72" s="341"/>
      <c r="B72" s="44" t="s">
        <v>48</v>
      </c>
      <c r="C72" s="9" t="s">
        <v>71</v>
      </c>
      <c r="D72" s="9" t="s">
        <v>81</v>
      </c>
      <c r="E72" s="9" t="s">
        <v>82</v>
      </c>
      <c r="F72" s="9" t="s">
        <v>94</v>
      </c>
      <c r="G72" s="9" t="s">
        <v>100</v>
      </c>
      <c r="H72" s="9" t="s">
        <v>101</v>
      </c>
      <c r="I72" s="10" t="s">
        <v>112</v>
      </c>
    </row>
    <row r="73" spans="1:9" x14ac:dyDescent="0.3">
      <c r="A73" s="341"/>
      <c r="B73" s="44">
        <v>1.1299999999999999</v>
      </c>
      <c r="C73" s="9">
        <v>1.05</v>
      </c>
      <c r="D73" s="9">
        <v>1.17</v>
      </c>
      <c r="E73" s="9">
        <v>1.03</v>
      </c>
      <c r="F73" s="9">
        <v>1.01</v>
      </c>
      <c r="G73" s="9">
        <v>1.02</v>
      </c>
      <c r="H73" s="9">
        <v>1.03</v>
      </c>
      <c r="I73" s="10">
        <v>1.07</v>
      </c>
    </row>
    <row r="74" spans="1:9" x14ac:dyDescent="0.3">
      <c r="A74" s="341"/>
      <c r="B74" s="44" t="s">
        <v>127</v>
      </c>
      <c r="C74" s="9"/>
      <c r="D74" s="9"/>
      <c r="E74" s="9"/>
      <c r="F74" s="9"/>
      <c r="G74" s="9"/>
      <c r="H74" s="9"/>
      <c r="I74" s="10"/>
    </row>
    <row r="75" spans="1:9" ht="15" thickBot="1" x14ac:dyDescent="0.35">
      <c r="A75" s="342"/>
      <c r="B75" s="83">
        <v>2.5499999999999998</v>
      </c>
      <c r="C75" s="14"/>
      <c r="D75" s="14"/>
      <c r="E75" s="14"/>
      <c r="F75" s="14"/>
      <c r="G75" s="14"/>
      <c r="H75" s="14"/>
      <c r="I75" s="15"/>
    </row>
    <row r="76" spans="1:9" ht="15" thickBot="1" x14ac:dyDescent="0.35"/>
    <row r="77" spans="1:9" ht="15" thickBot="1" x14ac:dyDescent="0.35">
      <c r="A77" s="304" t="s">
        <v>159</v>
      </c>
      <c r="B77" s="343" t="s">
        <v>156</v>
      </c>
      <c r="C77" s="343"/>
      <c r="D77" s="343"/>
      <c r="E77" s="343"/>
      <c r="F77" s="343"/>
      <c r="G77" s="343"/>
      <c r="H77" s="343"/>
      <c r="I77" s="344"/>
    </row>
    <row r="78" spans="1:9" x14ac:dyDescent="0.3">
      <c r="A78" s="341"/>
      <c r="B78" s="43" t="s">
        <v>25</v>
      </c>
      <c r="C78" s="5" t="s">
        <v>127</v>
      </c>
      <c r="D78" s="5" t="s">
        <v>47</v>
      </c>
      <c r="E78" s="5" t="s">
        <v>32</v>
      </c>
      <c r="F78" s="5" t="s">
        <v>30</v>
      </c>
      <c r="G78" s="5" t="s">
        <v>76</v>
      </c>
      <c r="H78" s="5" t="s">
        <v>53</v>
      </c>
      <c r="I78" s="6" t="s">
        <v>62</v>
      </c>
    </row>
    <row r="79" spans="1:9" x14ac:dyDescent="0.3">
      <c r="A79" s="341"/>
      <c r="B79" s="44">
        <v>1.1836</v>
      </c>
      <c r="C79" s="9">
        <v>-0.77810000000000001</v>
      </c>
      <c r="D79" s="9">
        <v>-0.1212</v>
      </c>
      <c r="E79" s="9">
        <v>0.2306</v>
      </c>
      <c r="F79" s="9">
        <v>-0.1012</v>
      </c>
      <c r="G79" s="9">
        <v>4.6300000000000001E-2</v>
      </c>
      <c r="H79" s="9">
        <v>3.8600000000000002E-2</v>
      </c>
      <c r="I79" s="10">
        <v>3.4200000000000001E-2</v>
      </c>
    </row>
    <row r="80" spans="1:9" x14ac:dyDescent="0.3">
      <c r="A80" s="341"/>
      <c r="B80" s="44" t="s">
        <v>72</v>
      </c>
      <c r="C80" s="9" t="s">
        <v>28</v>
      </c>
      <c r="D80" s="9" t="s">
        <v>65</v>
      </c>
      <c r="E80" s="9" t="s">
        <v>107</v>
      </c>
      <c r="F80" s="9" t="s">
        <v>112</v>
      </c>
      <c r="G80" s="9" t="s">
        <v>81</v>
      </c>
      <c r="H80" s="9" t="s">
        <v>71</v>
      </c>
      <c r="I80" s="10" t="s">
        <v>94</v>
      </c>
    </row>
    <row r="81" spans="1:9" x14ac:dyDescent="0.3">
      <c r="A81" s="341"/>
      <c r="B81" s="44">
        <v>3.6799999999999999E-2</v>
      </c>
      <c r="C81" s="9">
        <v>-4.7800000000000002E-2</v>
      </c>
      <c r="D81" s="9">
        <v>3.7600000000000001E-2</v>
      </c>
      <c r="E81" s="9">
        <v>2.8299999999999999E-2</v>
      </c>
      <c r="F81" s="9">
        <v>-2.6700000000000002E-2</v>
      </c>
      <c r="G81" s="9">
        <v>-2.35E-2</v>
      </c>
      <c r="H81" s="9">
        <v>-2.5700000000000001E-2</v>
      </c>
      <c r="I81" s="10">
        <v>-2.3800000000000002E-2</v>
      </c>
    </row>
    <row r="82" spans="1:9" x14ac:dyDescent="0.3">
      <c r="A82" s="341"/>
      <c r="B82" s="44" t="s">
        <v>63</v>
      </c>
      <c r="C82" s="9" t="s">
        <v>33</v>
      </c>
      <c r="D82" s="9" t="s">
        <v>83</v>
      </c>
      <c r="E82" s="9"/>
      <c r="F82" s="9"/>
      <c r="G82" s="9"/>
      <c r="H82" s="9"/>
      <c r="I82" s="10"/>
    </row>
    <row r="83" spans="1:9" ht="15" thickBot="1" x14ac:dyDescent="0.35">
      <c r="A83" s="341"/>
      <c r="B83" s="82">
        <v>2.29E-2</v>
      </c>
      <c r="C83" s="59">
        <v>-3.4299999999999997E-2</v>
      </c>
      <c r="D83" s="59">
        <v>2.4799999999999999E-2</v>
      </c>
      <c r="E83" s="59"/>
      <c r="F83" s="59"/>
      <c r="G83" s="59"/>
      <c r="H83" s="59"/>
      <c r="I83" s="60"/>
    </row>
    <row r="84" spans="1:9" ht="15" thickBot="1" x14ac:dyDescent="0.35">
      <c r="A84" s="341"/>
      <c r="B84" s="343" t="s">
        <v>116</v>
      </c>
      <c r="C84" s="343"/>
      <c r="D84" s="343"/>
      <c r="E84" s="343"/>
      <c r="F84" s="343"/>
      <c r="G84" s="343"/>
      <c r="H84" s="343"/>
      <c r="I84" s="344"/>
    </row>
    <row r="85" spans="1:9" x14ac:dyDescent="0.3">
      <c r="A85" s="341"/>
      <c r="B85" s="43" t="s">
        <v>25</v>
      </c>
      <c r="C85" s="5" t="s">
        <v>127</v>
      </c>
      <c r="D85" s="5" t="s">
        <v>47</v>
      </c>
      <c r="E85" s="5" t="s">
        <v>32</v>
      </c>
      <c r="F85" s="5" t="s">
        <v>30</v>
      </c>
      <c r="G85" s="5" t="s">
        <v>76</v>
      </c>
      <c r="H85" s="5" t="s">
        <v>53</v>
      </c>
      <c r="I85" s="6" t="s">
        <v>62</v>
      </c>
    </row>
    <row r="86" spans="1:9" x14ac:dyDescent="0.3">
      <c r="A86" s="341"/>
      <c r="B86" s="44">
        <v>9.01</v>
      </c>
      <c r="C86" s="9">
        <v>2.95</v>
      </c>
      <c r="D86" s="9">
        <v>1.65</v>
      </c>
      <c r="E86" s="9">
        <v>4.58</v>
      </c>
      <c r="F86" s="9">
        <v>2</v>
      </c>
      <c r="G86" s="9">
        <v>1.1100000000000001</v>
      </c>
      <c r="H86" s="9">
        <v>1.04</v>
      </c>
      <c r="I86" s="10">
        <v>1.07</v>
      </c>
    </row>
    <row r="87" spans="1:9" x14ac:dyDescent="0.3">
      <c r="A87" s="341"/>
      <c r="B87" s="44" t="s">
        <v>72</v>
      </c>
      <c r="C87" s="9" t="s">
        <v>28</v>
      </c>
      <c r="D87" s="9" t="s">
        <v>65</v>
      </c>
      <c r="E87" s="9" t="s">
        <v>107</v>
      </c>
      <c r="F87" s="9" t="s">
        <v>112</v>
      </c>
      <c r="G87" s="9" t="s">
        <v>81</v>
      </c>
      <c r="H87" s="9" t="s">
        <v>71</v>
      </c>
      <c r="I87" s="10" t="s">
        <v>94</v>
      </c>
    </row>
    <row r="88" spans="1:9" x14ac:dyDescent="0.3">
      <c r="A88" s="341"/>
      <c r="B88" s="44">
        <v>1.06</v>
      </c>
      <c r="C88" s="9">
        <v>1.6</v>
      </c>
      <c r="D88" s="9">
        <v>1.06</v>
      </c>
      <c r="E88" s="9">
        <v>1.08</v>
      </c>
      <c r="F88" s="9">
        <v>1.07</v>
      </c>
      <c r="G88" s="9">
        <v>1.17</v>
      </c>
      <c r="H88" s="9">
        <v>1.06</v>
      </c>
      <c r="I88" s="10">
        <v>1.01</v>
      </c>
    </row>
    <row r="89" spans="1:9" x14ac:dyDescent="0.3">
      <c r="A89" s="341"/>
      <c r="B89" s="44" t="s">
        <v>63</v>
      </c>
      <c r="C89" s="9" t="s">
        <v>33</v>
      </c>
      <c r="D89" s="9" t="s">
        <v>83</v>
      </c>
      <c r="E89" s="9"/>
      <c r="F89" s="9"/>
      <c r="G89" s="9"/>
      <c r="H89" s="9"/>
      <c r="I89" s="10"/>
    </row>
    <row r="90" spans="1:9" ht="15" thickBot="1" x14ac:dyDescent="0.35">
      <c r="A90" s="342"/>
      <c r="B90" s="83">
        <v>1.03</v>
      </c>
      <c r="C90" s="14">
        <v>1.43</v>
      </c>
      <c r="D90" s="14">
        <v>1.1299999999999999</v>
      </c>
      <c r="E90" s="14"/>
      <c r="F90" s="14"/>
      <c r="G90" s="14"/>
      <c r="H90" s="14"/>
      <c r="I90" s="15"/>
    </row>
    <row r="91" spans="1:9" ht="15" thickBot="1" x14ac:dyDescent="0.35"/>
    <row r="92" spans="1:9" ht="14.4" customHeight="1" thickBot="1" x14ac:dyDescent="0.35">
      <c r="A92" s="304" t="s">
        <v>160</v>
      </c>
      <c r="B92" s="343" t="s">
        <v>156</v>
      </c>
      <c r="C92" s="343"/>
      <c r="D92" s="343"/>
      <c r="E92" s="343"/>
      <c r="F92" s="343"/>
      <c r="G92" s="343"/>
      <c r="H92" s="344"/>
    </row>
    <row r="93" spans="1:9" x14ac:dyDescent="0.3">
      <c r="A93" s="341"/>
      <c r="B93" s="43" t="s">
        <v>25</v>
      </c>
      <c r="C93" s="5" t="s">
        <v>30</v>
      </c>
      <c r="D93" s="5" t="s">
        <v>32</v>
      </c>
      <c r="E93" s="5" t="s">
        <v>33</v>
      </c>
      <c r="F93" s="5" t="s">
        <v>39</v>
      </c>
      <c r="G93" s="5" t="s">
        <v>43</v>
      </c>
      <c r="H93" s="6" t="s">
        <v>46</v>
      </c>
    </row>
    <row r="94" spans="1:9" x14ac:dyDescent="0.3">
      <c r="A94" s="341"/>
      <c r="B94" s="44">
        <v>1.1835</v>
      </c>
      <c r="C94" s="9">
        <v>-0.10249999999999999</v>
      </c>
      <c r="D94" s="9">
        <v>0.27450000000000002</v>
      </c>
      <c r="E94" s="9">
        <v>-2.9899999999999999E-2</v>
      </c>
      <c r="F94" s="9">
        <v>3.1899999999999998E-2</v>
      </c>
      <c r="G94" s="9">
        <v>-2.9499999999999998E-2</v>
      </c>
      <c r="H94" s="10">
        <v>-5.2600000000000001E-2</v>
      </c>
    </row>
    <row r="95" spans="1:9" x14ac:dyDescent="0.3">
      <c r="A95" s="341"/>
      <c r="B95" s="44" t="s">
        <v>47</v>
      </c>
      <c r="C95" s="9" t="s">
        <v>48</v>
      </c>
      <c r="D95" s="9" t="s">
        <v>68</v>
      </c>
      <c r="E95" s="9" t="s">
        <v>69</v>
      </c>
      <c r="F95" s="9" t="s">
        <v>71</v>
      </c>
      <c r="G95" s="9" t="s">
        <v>75</v>
      </c>
      <c r="H95" s="10" t="s">
        <v>78</v>
      </c>
    </row>
    <row r="96" spans="1:9" x14ac:dyDescent="0.3">
      <c r="A96" s="341"/>
      <c r="B96" s="44">
        <v>-0.17249999999999999</v>
      </c>
      <c r="C96" s="9">
        <v>-9.1999999999999998E-2</v>
      </c>
      <c r="D96" s="9">
        <v>-6.3E-2</v>
      </c>
      <c r="E96" s="9">
        <v>-3.85E-2</v>
      </c>
      <c r="F96" s="9">
        <v>-3.1099999999999999E-2</v>
      </c>
      <c r="G96" s="9">
        <v>-3.6900000000000002E-2</v>
      </c>
      <c r="H96" s="10">
        <v>-3.8899999999999997E-2</v>
      </c>
    </row>
    <row r="97" spans="1:9" x14ac:dyDescent="0.3">
      <c r="A97" s="341"/>
      <c r="B97" s="44" t="s">
        <v>79</v>
      </c>
      <c r="C97" s="9" t="s">
        <v>80</v>
      </c>
      <c r="D97" s="9" t="s">
        <v>81</v>
      </c>
      <c r="E97" s="9" t="s">
        <v>82</v>
      </c>
      <c r="F97" s="9" t="s">
        <v>86</v>
      </c>
      <c r="G97" s="9" t="s">
        <v>94</v>
      </c>
      <c r="H97" s="10" t="s">
        <v>101</v>
      </c>
    </row>
    <row r="98" spans="1:9" x14ac:dyDescent="0.3">
      <c r="A98" s="341"/>
      <c r="B98" s="44">
        <v>-2.6800000000000001E-2</v>
      </c>
      <c r="C98" s="9">
        <v>-3.4599999999999999E-2</v>
      </c>
      <c r="D98" s="9">
        <v>-4.4699999999999997E-2</v>
      </c>
      <c r="E98" s="9">
        <v>-3.39E-2</v>
      </c>
      <c r="F98" s="9">
        <v>-2.7900000000000001E-2</v>
      </c>
      <c r="G98" s="9">
        <v>-4.7300000000000002E-2</v>
      </c>
      <c r="H98" s="10">
        <v>-3.0099999999999998E-2</v>
      </c>
    </row>
    <row r="99" spans="1:9" x14ac:dyDescent="0.3">
      <c r="A99" s="341"/>
      <c r="B99" s="44" t="s">
        <v>108</v>
      </c>
      <c r="C99" s="9" t="s">
        <v>109</v>
      </c>
      <c r="D99" s="9" t="s">
        <v>112</v>
      </c>
      <c r="E99" s="9" t="s">
        <v>127</v>
      </c>
      <c r="F99" s="9"/>
      <c r="G99" s="9"/>
      <c r="H99" s="10"/>
    </row>
    <row r="100" spans="1:9" ht="15" thickBot="1" x14ac:dyDescent="0.35">
      <c r="A100" s="341"/>
      <c r="B100" s="82">
        <v>-3.3799999999999997E-2</v>
      </c>
      <c r="C100" s="59">
        <v>-3.2099999999999997E-2</v>
      </c>
      <c r="D100" s="59">
        <v>-3.3700000000000001E-2</v>
      </c>
      <c r="E100" s="59">
        <v>-0.80940000000000001</v>
      </c>
      <c r="F100" s="59"/>
      <c r="G100" s="59"/>
      <c r="H100" s="60"/>
    </row>
    <row r="101" spans="1:9" ht="15" thickBot="1" x14ac:dyDescent="0.35">
      <c r="A101" s="341"/>
      <c r="B101" s="343" t="s">
        <v>116</v>
      </c>
      <c r="C101" s="343"/>
      <c r="D101" s="343"/>
      <c r="E101" s="343"/>
      <c r="F101" s="343"/>
      <c r="G101" s="343"/>
      <c r="H101" s="344"/>
    </row>
    <row r="102" spans="1:9" x14ac:dyDescent="0.3">
      <c r="A102" s="341"/>
      <c r="B102" s="43" t="s">
        <v>25</v>
      </c>
      <c r="C102" s="5" t="s">
        <v>30</v>
      </c>
      <c r="D102" s="5" t="s">
        <v>32</v>
      </c>
      <c r="E102" s="5" t="s">
        <v>33</v>
      </c>
      <c r="F102" s="5" t="s">
        <v>39</v>
      </c>
      <c r="G102" s="5" t="s">
        <v>43</v>
      </c>
      <c r="H102" s="6" t="s">
        <v>46</v>
      </c>
    </row>
    <row r="103" spans="1:9" x14ac:dyDescent="0.3">
      <c r="A103" s="341"/>
      <c r="B103" s="44">
        <v>8.93</v>
      </c>
      <c r="C103" s="9">
        <v>2.2799999999999998</v>
      </c>
      <c r="D103" s="9">
        <v>5.14</v>
      </c>
      <c r="E103" s="9">
        <v>1.43</v>
      </c>
      <c r="F103" s="9">
        <v>1.18</v>
      </c>
      <c r="G103" s="9">
        <v>1.1100000000000001</v>
      </c>
      <c r="H103" s="10">
        <v>1.57</v>
      </c>
    </row>
    <row r="104" spans="1:9" x14ac:dyDescent="0.3">
      <c r="A104" s="341"/>
      <c r="B104" s="44" t="s">
        <v>47</v>
      </c>
      <c r="C104" s="9" t="s">
        <v>48</v>
      </c>
      <c r="D104" s="9" t="s">
        <v>68</v>
      </c>
      <c r="E104" s="9" t="s">
        <v>69</v>
      </c>
      <c r="F104" s="9" t="s">
        <v>71</v>
      </c>
      <c r="G104" s="9" t="s">
        <v>75</v>
      </c>
      <c r="H104" s="10" t="s">
        <v>78</v>
      </c>
    </row>
    <row r="105" spans="1:9" x14ac:dyDescent="0.3">
      <c r="A105" s="341"/>
      <c r="B105" s="44">
        <v>1.9</v>
      </c>
      <c r="C105" s="9">
        <v>1.23</v>
      </c>
      <c r="D105" s="9">
        <v>1.1299999999999999</v>
      </c>
      <c r="E105" s="9">
        <v>1.1000000000000001</v>
      </c>
      <c r="F105" s="9">
        <v>1.04</v>
      </c>
      <c r="G105" s="9">
        <v>1.05</v>
      </c>
      <c r="H105" s="10">
        <v>1.1299999999999999</v>
      </c>
    </row>
    <row r="106" spans="1:9" x14ac:dyDescent="0.3">
      <c r="A106" s="341"/>
      <c r="B106" s="44" t="s">
        <v>79</v>
      </c>
      <c r="C106" s="9" t="s">
        <v>80</v>
      </c>
      <c r="D106" s="9" t="s">
        <v>81</v>
      </c>
      <c r="E106" s="9" t="s">
        <v>82</v>
      </c>
      <c r="F106" s="9" t="s">
        <v>86</v>
      </c>
      <c r="G106" s="9" t="s">
        <v>94</v>
      </c>
      <c r="H106" s="10" t="s">
        <v>101</v>
      </c>
    </row>
    <row r="107" spans="1:9" x14ac:dyDescent="0.3">
      <c r="A107" s="341"/>
      <c r="B107" s="44">
        <v>1.05</v>
      </c>
      <c r="C107" s="9">
        <v>1.05</v>
      </c>
      <c r="D107" s="9">
        <v>1.26</v>
      </c>
      <c r="E107" s="9">
        <v>1.05</v>
      </c>
      <c r="F107" s="9">
        <v>1.02</v>
      </c>
      <c r="G107" s="9">
        <v>1.01</v>
      </c>
      <c r="H107" s="10">
        <v>1.04</v>
      </c>
    </row>
    <row r="108" spans="1:9" x14ac:dyDescent="0.3">
      <c r="A108" s="341"/>
      <c r="B108" s="44" t="s">
        <v>108</v>
      </c>
      <c r="C108" s="9" t="s">
        <v>109</v>
      </c>
      <c r="D108" s="9" t="s">
        <v>112</v>
      </c>
      <c r="E108" s="9" t="s">
        <v>127</v>
      </c>
      <c r="F108" s="9"/>
      <c r="G108" s="9"/>
      <c r="H108" s="10"/>
    </row>
    <row r="109" spans="1:9" ht="15" thickBot="1" x14ac:dyDescent="0.35">
      <c r="A109" s="342"/>
      <c r="B109" s="83">
        <v>1.05</v>
      </c>
      <c r="C109" s="14">
        <v>1.04</v>
      </c>
      <c r="D109" s="14">
        <v>1.08</v>
      </c>
      <c r="E109" s="14">
        <v>2.67</v>
      </c>
      <c r="F109" s="14"/>
      <c r="G109" s="14"/>
      <c r="H109" s="15"/>
    </row>
    <row r="110" spans="1:9" ht="15" thickBot="1" x14ac:dyDescent="0.35"/>
    <row r="111" spans="1:9" ht="15" thickBot="1" x14ac:dyDescent="0.35">
      <c r="A111" s="304" t="s">
        <v>161</v>
      </c>
      <c r="B111" s="343" t="s">
        <v>156</v>
      </c>
      <c r="C111" s="343"/>
      <c r="D111" s="343"/>
      <c r="E111" s="343"/>
      <c r="F111" s="343"/>
      <c r="G111" s="343"/>
      <c r="H111" s="343"/>
      <c r="I111" s="344"/>
    </row>
    <row r="112" spans="1:9" x14ac:dyDescent="0.3">
      <c r="A112" s="341"/>
      <c r="B112" s="43" t="s">
        <v>25</v>
      </c>
      <c r="C112" s="5" t="s">
        <v>127</v>
      </c>
      <c r="D112" s="5" t="s">
        <v>47</v>
      </c>
      <c r="E112" s="5" t="s">
        <v>30</v>
      </c>
      <c r="F112" s="5" t="s">
        <v>32</v>
      </c>
      <c r="G112" s="5" t="s">
        <v>48</v>
      </c>
      <c r="H112" s="5" t="s">
        <v>28</v>
      </c>
      <c r="I112" s="6" t="s">
        <v>94</v>
      </c>
    </row>
    <row r="113" spans="1:13" x14ac:dyDescent="0.3">
      <c r="A113" s="341"/>
      <c r="B113" s="44">
        <v>1.1632</v>
      </c>
      <c r="C113" s="9">
        <v>-0.79979999999999996</v>
      </c>
      <c r="D113" s="9">
        <v>-0.1328</v>
      </c>
      <c r="E113" s="9">
        <v>-0.1384</v>
      </c>
      <c r="F113" s="9">
        <v>0.18770000000000001</v>
      </c>
      <c r="G113" s="9">
        <v>-5.8999999999999997E-2</v>
      </c>
      <c r="H113" s="9">
        <v>-0.1143</v>
      </c>
      <c r="I113" s="10">
        <v>-4.0300000000000002E-2</v>
      </c>
    </row>
    <row r="114" spans="1:13" x14ac:dyDescent="0.3">
      <c r="A114" s="341"/>
      <c r="B114" s="44" t="s">
        <v>65</v>
      </c>
      <c r="C114" s="9" t="s">
        <v>53</v>
      </c>
      <c r="D114" s="9" t="s">
        <v>62</v>
      </c>
      <c r="E114" s="9" t="s">
        <v>39</v>
      </c>
      <c r="F114" s="9" t="s">
        <v>64</v>
      </c>
      <c r="G114" s="9" t="s">
        <v>107</v>
      </c>
      <c r="H114" s="9" t="s">
        <v>31</v>
      </c>
      <c r="I114" s="10" t="s">
        <v>63</v>
      </c>
    </row>
    <row r="115" spans="1:13" x14ac:dyDescent="0.3">
      <c r="A115" s="341"/>
      <c r="B115" s="44">
        <v>4.8000000000000001E-2</v>
      </c>
      <c r="C115" s="9">
        <v>3.6999999999999998E-2</v>
      </c>
      <c r="D115" s="9">
        <v>4.4600000000000001E-2</v>
      </c>
      <c r="E115" s="9">
        <v>3.5200000000000002E-2</v>
      </c>
      <c r="F115" s="9">
        <v>2.7099999999999999E-2</v>
      </c>
      <c r="G115" s="9">
        <v>3.15E-2</v>
      </c>
      <c r="H115" s="9">
        <v>-4.6399999999999997E-2</v>
      </c>
      <c r="I115" s="10">
        <v>3.2099999999999997E-2</v>
      </c>
    </row>
    <row r="116" spans="1:13" x14ac:dyDescent="0.3">
      <c r="A116" s="341"/>
      <c r="B116" s="44" t="s">
        <v>89</v>
      </c>
      <c r="C116" s="9" t="s">
        <v>66</v>
      </c>
      <c r="D116" s="9" t="s">
        <v>83</v>
      </c>
      <c r="E116" s="9" t="s">
        <v>33</v>
      </c>
      <c r="F116" s="9" t="s">
        <v>40</v>
      </c>
      <c r="G116" s="9" t="s">
        <v>112</v>
      </c>
      <c r="H116" s="9"/>
      <c r="I116" s="10"/>
    </row>
    <row r="117" spans="1:13" ht="15" thickBot="1" x14ac:dyDescent="0.35">
      <c r="A117" s="341"/>
      <c r="B117" s="82">
        <v>2.52E-2</v>
      </c>
      <c r="C117" s="59">
        <v>2.5700000000000001E-2</v>
      </c>
      <c r="D117" s="59">
        <v>3.7499999999999999E-2</v>
      </c>
      <c r="E117" s="59">
        <v>-3.4000000000000002E-2</v>
      </c>
      <c r="F117" s="59">
        <v>2.75E-2</v>
      </c>
      <c r="G117" s="59">
        <v>-2.46E-2</v>
      </c>
      <c r="H117" s="59"/>
      <c r="I117" s="60"/>
    </row>
    <row r="118" spans="1:13" ht="15" thickBot="1" x14ac:dyDescent="0.35">
      <c r="A118" s="341"/>
      <c r="B118" s="343" t="s">
        <v>116</v>
      </c>
      <c r="C118" s="343"/>
      <c r="D118" s="343"/>
      <c r="E118" s="343"/>
      <c r="F118" s="343"/>
      <c r="G118" s="343"/>
      <c r="H118" s="343"/>
      <c r="I118" s="344"/>
    </row>
    <row r="119" spans="1:13" x14ac:dyDescent="0.3">
      <c r="A119" s="341"/>
      <c r="B119" s="43" t="s">
        <v>25</v>
      </c>
      <c r="C119" s="5" t="s">
        <v>127</v>
      </c>
      <c r="D119" s="5" t="s">
        <v>47</v>
      </c>
      <c r="E119" s="5" t="s">
        <v>30</v>
      </c>
      <c r="F119" s="5" t="s">
        <v>32</v>
      </c>
      <c r="G119" s="5" t="s">
        <v>48</v>
      </c>
      <c r="H119" s="5" t="s">
        <v>28</v>
      </c>
      <c r="I119" s="6" t="s">
        <v>94</v>
      </c>
    </row>
    <row r="120" spans="1:13" x14ac:dyDescent="0.3">
      <c r="A120" s="341"/>
      <c r="B120" s="44">
        <v>8.8699999999999992</v>
      </c>
      <c r="C120" s="9">
        <v>2.72</v>
      </c>
      <c r="D120" s="9">
        <v>1.73</v>
      </c>
      <c r="E120" s="9">
        <v>2.2999999999999998</v>
      </c>
      <c r="F120" s="9">
        <v>5.63</v>
      </c>
      <c r="G120" s="9">
        <v>1.1399999999999999</v>
      </c>
      <c r="H120" s="9">
        <v>3.31</v>
      </c>
      <c r="I120" s="10">
        <v>1.01</v>
      </c>
    </row>
    <row r="121" spans="1:13" x14ac:dyDescent="0.3">
      <c r="A121" s="341"/>
      <c r="B121" s="44" t="s">
        <v>65</v>
      </c>
      <c r="C121" s="9" t="s">
        <v>53</v>
      </c>
      <c r="D121" s="9" t="s">
        <v>62</v>
      </c>
      <c r="E121" s="9" t="s">
        <v>39</v>
      </c>
      <c r="F121" s="9" t="s">
        <v>64</v>
      </c>
      <c r="G121" s="9" t="s">
        <v>107</v>
      </c>
      <c r="H121" s="9" t="s">
        <v>31</v>
      </c>
      <c r="I121" s="10" t="s">
        <v>63</v>
      </c>
    </row>
    <row r="122" spans="1:13" x14ac:dyDescent="0.3">
      <c r="A122" s="341"/>
      <c r="B122" s="44">
        <v>1.08</v>
      </c>
      <c r="C122" s="9">
        <v>1.04</v>
      </c>
      <c r="D122" s="9">
        <v>1.0900000000000001</v>
      </c>
      <c r="E122" s="9">
        <v>1.3</v>
      </c>
      <c r="F122" s="9">
        <v>1.1000000000000001</v>
      </c>
      <c r="G122" s="9">
        <v>1.1100000000000001</v>
      </c>
      <c r="H122" s="9">
        <v>2.85</v>
      </c>
      <c r="I122" s="10">
        <v>1.05</v>
      </c>
    </row>
    <row r="123" spans="1:13" x14ac:dyDescent="0.3">
      <c r="A123" s="341"/>
      <c r="B123" s="44" t="s">
        <v>89</v>
      </c>
      <c r="C123" s="9" t="s">
        <v>66</v>
      </c>
      <c r="D123" s="9" t="s">
        <v>83</v>
      </c>
      <c r="E123" s="9" t="s">
        <v>33</v>
      </c>
      <c r="F123" s="9" t="s">
        <v>40</v>
      </c>
      <c r="G123" s="9" t="s">
        <v>112</v>
      </c>
      <c r="H123" s="9"/>
      <c r="I123" s="10"/>
    </row>
    <row r="124" spans="1:13" ht="15" thickBot="1" x14ac:dyDescent="0.35">
      <c r="A124" s="342"/>
      <c r="B124" s="83">
        <v>1.1000000000000001</v>
      </c>
      <c r="C124" s="14">
        <v>1.04</v>
      </c>
      <c r="D124" s="14">
        <v>1.1399999999999999</v>
      </c>
      <c r="E124" s="14">
        <v>1.58</v>
      </c>
      <c r="F124" s="14">
        <v>1.1100000000000001</v>
      </c>
      <c r="G124" s="14">
        <v>1.07</v>
      </c>
      <c r="H124" s="14"/>
      <c r="I124" s="15"/>
    </row>
    <row r="125" spans="1:13" ht="15" thickBot="1" x14ac:dyDescent="0.35"/>
    <row r="126" spans="1:13" ht="15" thickBot="1" x14ac:dyDescent="0.35">
      <c r="A126" s="312" t="s">
        <v>157</v>
      </c>
      <c r="B126" s="328"/>
      <c r="C126" s="328"/>
      <c r="D126" s="328"/>
      <c r="E126" s="328"/>
      <c r="F126" s="311"/>
      <c r="H126" s="312" t="s">
        <v>162</v>
      </c>
      <c r="I126" s="328"/>
      <c r="J126" s="328"/>
      <c r="K126" s="328"/>
      <c r="L126" s="328"/>
      <c r="M126" s="311"/>
    </row>
    <row r="127" spans="1:13" s="3" customFormat="1" ht="15" thickBot="1" x14ac:dyDescent="0.35">
      <c r="A127" s="63"/>
      <c r="B127" s="64" t="s">
        <v>117</v>
      </c>
      <c r="C127" s="64" t="s">
        <v>123</v>
      </c>
      <c r="D127" s="64" t="s">
        <v>124</v>
      </c>
      <c r="E127" s="64" t="s">
        <v>118</v>
      </c>
      <c r="F127" s="65"/>
      <c r="H127" s="63"/>
      <c r="I127" s="64" t="s">
        <v>117</v>
      </c>
      <c r="J127" s="64" t="s">
        <v>123</v>
      </c>
      <c r="K127" s="64" t="s">
        <v>124</v>
      </c>
      <c r="L127" s="64" t="s">
        <v>118</v>
      </c>
      <c r="M127" s="65"/>
    </row>
    <row r="128" spans="1:13" x14ac:dyDescent="0.3">
      <c r="A128" s="4" t="s">
        <v>119</v>
      </c>
      <c r="B128" s="61">
        <v>603</v>
      </c>
      <c r="C128" s="61">
        <v>11.5</v>
      </c>
      <c r="D128" s="5">
        <v>52.6</v>
      </c>
      <c r="E128" s="5" t="s">
        <v>147</v>
      </c>
      <c r="F128" s="6" t="s">
        <v>120</v>
      </c>
      <c r="H128" s="4" t="s">
        <v>119</v>
      </c>
      <c r="I128" s="61">
        <v>619</v>
      </c>
      <c r="J128" s="61">
        <v>11.7</v>
      </c>
      <c r="K128" s="5">
        <v>52.94</v>
      </c>
      <c r="L128" s="5" t="s">
        <v>147</v>
      </c>
      <c r="M128" s="6" t="s">
        <v>120</v>
      </c>
    </row>
    <row r="129" spans="1:13" x14ac:dyDescent="0.3">
      <c r="A129" s="8" t="s">
        <v>25</v>
      </c>
      <c r="B129" s="11">
        <v>7.9500000000000005E-3</v>
      </c>
      <c r="C129" s="11">
        <v>2.1699999999999999E-4</v>
      </c>
      <c r="D129" s="9">
        <v>36.630000000000003</v>
      </c>
      <c r="E129" s="9" t="s">
        <v>147</v>
      </c>
      <c r="F129" s="10" t="s">
        <v>120</v>
      </c>
      <c r="H129" s="8" t="s">
        <v>25</v>
      </c>
      <c r="I129" s="11">
        <v>7.79E-3</v>
      </c>
      <c r="J129" s="11">
        <v>2.1599999999999999E-4</v>
      </c>
      <c r="K129" s="9">
        <v>36.01</v>
      </c>
      <c r="L129" s="9" t="s">
        <v>147</v>
      </c>
      <c r="M129" s="10" t="s">
        <v>120</v>
      </c>
    </row>
    <row r="130" spans="1:13" x14ac:dyDescent="0.3">
      <c r="A130" s="8" t="s">
        <v>30</v>
      </c>
      <c r="B130" s="11">
        <v>-54.5</v>
      </c>
      <c r="C130" s="11">
        <v>13.1</v>
      </c>
      <c r="D130" s="9">
        <v>-4.16</v>
      </c>
      <c r="E130" s="11">
        <v>3.4999999999999997E-5</v>
      </c>
      <c r="F130" s="10" t="s">
        <v>120</v>
      </c>
      <c r="H130" s="8" t="s">
        <v>127</v>
      </c>
      <c r="I130" s="11">
        <v>-358</v>
      </c>
      <c r="J130" s="11">
        <v>8.64</v>
      </c>
      <c r="K130" s="9">
        <v>-41.41</v>
      </c>
      <c r="L130" s="9" t="s">
        <v>147</v>
      </c>
      <c r="M130" s="10" t="s">
        <v>120</v>
      </c>
    </row>
    <row r="131" spans="1:13" x14ac:dyDescent="0.3">
      <c r="A131" s="8" t="s">
        <v>32</v>
      </c>
      <c r="B131" s="11">
        <v>168</v>
      </c>
      <c r="C131" s="11">
        <v>19.3</v>
      </c>
      <c r="D131" s="9">
        <v>8.67</v>
      </c>
      <c r="E131" s="9" t="s">
        <v>147</v>
      </c>
      <c r="F131" s="10" t="s">
        <v>120</v>
      </c>
      <c r="H131" s="8" t="s">
        <v>47</v>
      </c>
      <c r="I131" s="11">
        <v>-138</v>
      </c>
      <c r="J131" s="11">
        <v>16</v>
      </c>
      <c r="K131" s="9">
        <v>-8.6300000000000008</v>
      </c>
      <c r="L131" s="9" t="s">
        <v>147</v>
      </c>
      <c r="M131" s="10" t="s">
        <v>120</v>
      </c>
    </row>
    <row r="132" spans="1:13" x14ac:dyDescent="0.3">
      <c r="A132" s="8" t="s">
        <v>33</v>
      </c>
      <c r="B132" s="11">
        <v>-113</v>
      </c>
      <c r="C132" s="11">
        <v>39.9</v>
      </c>
      <c r="D132" s="9">
        <v>-2.84</v>
      </c>
      <c r="E132" s="9">
        <v>4.6100000000000004E-3</v>
      </c>
      <c r="F132" s="10" t="s">
        <v>122</v>
      </c>
      <c r="H132" s="8" t="s">
        <v>32</v>
      </c>
      <c r="I132" s="11">
        <v>183</v>
      </c>
      <c r="J132" s="11">
        <v>18.600000000000001</v>
      </c>
      <c r="K132" s="9">
        <v>9.85</v>
      </c>
      <c r="L132" s="9" t="s">
        <v>147</v>
      </c>
      <c r="M132" s="10" t="s">
        <v>120</v>
      </c>
    </row>
    <row r="133" spans="1:13" x14ac:dyDescent="0.3">
      <c r="A133" s="8" t="s">
        <v>34</v>
      </c>
      <c r="B133" s="11">
        <v>82.7</v>
      </c>
      <c r="C133" s="11">
        <v>31.8</v>
      </c>
      <c r="D133" s="9">
        <v>2.6</v>
      </c>
      <c r="E133" s="9">
        <v>9.4800000000000006E-3</v>
      </c>
      <c r="F133" s="10" t="s">
        <v>122</v>
      </c>
      <c r="H133" s="8" t="s">
        <v>30</v>
      </c>
      <c r="I133" s="11">
        <v>-80.599999999999994</v>
      </c>
      <c r="J133" s="11">
        <v>12.3</v>
      </c>
      <c r="K133" s="9">
        <v>-6.53</v>
      </c>
      <c r="L133" s="11">
        <v>1.2E-10</v>
      </c>
      <c r="M133" s="10" t="s">
        <v>120</v>
      </c>
    </row>
    <row r="134" spans="1:13" x14ac:dyDescent="0.3">
      <c r="A134" s="8" t="s">
        <v>37</v>
      </c>
      <c r="B134" s="11">
        <v>-535</v>
      </c>
      <c r="C134" s="11">
        <v>148</v>
      </c>
      <c r="D134" s="9">
        <v>-3.62</v>
      </c>
      <c r="E134" s="9">
        <v>3.1E-4</v>
      </c>
      <c r="F134" s="10" t="s">
        <v>120</v>
      </c>
      <c r="H134" s="8" t="s">
        <v>76</v>
      </c>
      <c r="I134" s="11">
        <v>117</v>
      </c>
      <c r="J134" s="11">
        <v>29.2</v>
      </c>
      <c r="K134" s="9">
        <v>4.01</v>
      </c>
      <c r="L134" s="11">
        <v>6.7000000000000002E-5</v>
      </c>
      <c r="M134" s="10" t="s">
        <v>120</v>
      </c>
    </row>
    <row r="135" spans="1:13" x14ac:dyDescent="0.3">
      <c r="A135" s="8" t="s">
        <v>43</v>
      </c>
      <c r="B135" s="11">
        <v>-34.1</v>
      </c>
      <c r="C135" s="11">
        <v>17</v>
      </c>
      <c r="D135" s="9">
        <v>-2</v>
      </c>
      <c r="E135" s="9">
        <v>4.5510000000000002E-2</v>
      </c>
      <c r="F135" s="10" t="s">
        <v>121</v>
      </c>
      <c r="H135" s="8" t="s">
        <v>53</v>
      </c>
      <c r="I135" s="11">
        <v>87.3</v>
      </c>
      <c r="J135" s="11">
        <v>25.2</v>
      </c>
      <c r="K135" s="9">
        <v>3.46</v>
      </c>
      <c r="L135" s="9">
        <v>5.5999999999999995E-4</v>
      </c>
      <c r="M135" s="10" t="s">
        <v>120</v>
      </c>
    </row>
    <row r="136" spans="1:13" x14ac:dyDescent="0.3">
      <c r="A136" s="8" t="s">
        <v>47</v>
      </c>
      <c r="B136" s="11">
        <v>-158</v>
      </c>
      <c r="C136" s="11">
        <v>16.600000000000001</v>
      </c>
      <c r="D136" s="9">
        <v>-9.52</v>
      </c>
      <c r="E136" s="9" t="s">
        <v>147</v>
      </c>
      <c r="F136" s="10" t="s">
        <v>120</v>
      </c>
      <c r="H136" s="8" t="s">
        <v>62</v>
      </c>
      <c r="I136" s="11">
        <v>32.6</v>
      </c>
      <c r="J136" s="11">
        <v>10.8</v>
      </c>
      <c r="K136" s="9">
        <v>3.01</v>
      </c>
      <c r="L136" s="9">
        <v>2.6800000000000001E-3</v>
      </c>
      <c r="M136" s="10" t="s">
        <v>122</v>
      </c>
    </row>
    <row r="137" spans="1:13" x14ac:dyDescent="0.3">
      <c r="A137" s="8" t="s">
        <v>48</v>
      </c>
      <c r="B137" s="11">
        <v>-40.6</v>
      </c>
      <c r="C137" s="11">
        <v>14.8</v>
      </c>
      <c r="D137" s="9">
        <v>-2.74</v>
      </c>
      <c r="E137" s="9">
        <v>6.1999999999999998E-3</v>
      </c>
      <c r="F137" s="10" t="s">
        <v>122</v>
      </c>
      <c r="H137" s="8" t="s">
        <v>72</v>
      </c>
      <c r="I137" s="11">
        <v>107</v>
      </c>
      <c r="J137" s="11">
        <v>32.9</v>
      </c>
      <c r="K137" s="9">
        <v>3.26</v>
      </c>
      <c r="L137" s="9">
        <v>1.16E-3</v>
      </c>
      <c r="M137" s="10" t="s">
        <v>122</v>
      </c>
    </row>
    <row r="138" spans="1:13" x14ac:dyDescent="0.3">
      <c r="A138" s="8" t="s">
        <v>71</v>
      </c>
      <c r="B138" s="11">
        <v>-46.3</v>
      </c>
      <c r="C138" s="11">
        <v>16.2</v>
      </c>
      <c r="D138" s="9">
        <v>-2.85</v>
      </c>
      <c r="E138" s="9">
        <v>4.47E-3</v>
      </c>
      <c r="F138" s="10" t="s">
        <v>122</v>
      </c>
      <c r="H138" s="8" t="s">
        <v>28</v>
      </c>
      <c r="I138" s="11">
        <v>-19.5</v>
      </c>
      <c r="J138" s="11">
        <v>5.64</v>
      </c>
      <c r="K138" s="9">
        <v>-3.46</v>
      </c>
      <c r="L138" s="9">
        <v>5.8E-4</v>
      </c>
      <c r="M138" s="10" t="s">
        <v>120</v>
      </c>
    </row>
    <row r="139" spans="1:13" x14ac:dyDescent="0.3">
      <c r="A139" s="8" t="s">
        <v>81</v>
      </c>
      <c r="B139" s="11">
        <v>-44.6</v>
      </c>
      <c r="C139" s="11">
        <v>16.5</v>
      </c>
      <c r="D139" s="9">
        <v>-2.7</v>
      </c>
      <c r="E139" s="9">
        <v>7.0200000000000002E-3</v>
      </c>
      <c r="F139" s="10" t="s">
        <v>122</v>
      </c>
      <c r="H139" s="8" t="s">
        <v>65</v>
      </c>
      <c r="I139" s="11">
        <v>39.299999999999997</v>
      </c>
      <c r="J139" s="11">
        <v>11.8</v>
      </c>
      <c r="K139" s="9">
        <v>3.33</v>
      </c>
      <c r="L139" s="9">
        <v>9.1E-4</v>
      </c>
      <c r="M139" s="10" t="s">
        <v>120</v>
      </c>
    </row>
    <row r="140" spans="1:13" x14ac:dyDescent="0.3">
      <c r="A140" s="8" t="s">
        <v>82</v>
      </c>
      <c r="B140" s="11">
        <v>-33.700000000000003</v>
      </c>
      <c r="C140" s="11">
        <v>16.7</v>
      </c>
      <c r="D140" s="9">
        <v>-2.02</v>
      </c>
      <c r="E140" s="9">
        <v>4.3700000000000003E-2</v>
      </c>
      <c r="F140" s="10" t="s">
        <v>121</v>
      </c>
      <c r="H140" s="8" t="s">
        <v>107</v>
      </c>
      <c r="I140" s="11">
        <v>32.299999999999997</v>
      </c>
      <c r="J140" s="11">
        <v>13</v>
      </c>
      <c r="K140" s="9">
        <v>2.48</v>
      </c>
      <c r="L140" s="9">
        <v>1.336E-2</v>
      </c>
      <c r="M140" s="10" t="s">
        <v>121</v>
      </c>
    </row>
    <row r="141" spans="1:13" x14ac:dyDescent="0.3">
      <c r="A141" s="8" t="s">
        <v>94</v>
      </c>
      <c r="B141" s="11">
        <v>-137</v>
      </c>
      <c r="C141" s="11">
        <v>56.8</v>
      </c>
      <c r="D141" s="9">
        <v>-2.42</v>
      </c>
      <c r="E141" s="9">
        <v>1.5869999999999999E-2</v>
      </c>
      <c r="F141" s="10" t="s">
        <v>121</v>
      </c>
      <c r="H141" s="8" t="s">
        <v>112</v>
      </c>
      <c r="I141" s="11">
        <v>-51.2</v>
      </c>
      <c r="J141" s="11">
        <v>21.7</v>
      </c>
      <c r="K141" s="9">
        <v>-2.36</v>
      </c>
      <c r="L141" s="9">
        <v>1.84E-2</v>
      </c>
      <c r="M141" s="10" t="s">
        <v>121</v>
      </c>
    </row>
    <row r="142" spans="1:13" x14ac:dyDescent="0.3">
      <c r="A142" s="8" t="s">
        <v>100</v>
      </c>
      <c r="B142" s="11">
        <v>-30.5</v>
      </c>
      <c r="C142" s="11">
        <v>15.4</v>
      </c>
      <c r="D142" s="9">
        <v>-1.97</v>
      </c>
      <c r="E142" s="9">
        <v>4.8660000000000002E-2</v>
      </c>
      <c r="F142" s="10" t="s">
        <v>121</v>
      </c>
      <c r="H142" s="8" t="s">
        <v>81</v>
      </c>
      <c r="I142" s="11">
        <v>-32</v>
      </c>
      <c r="J142" s="11">
        <v>16.100000000000001</v>
      </c>
      <c r="K142" s="9">
        <v>-1.99</v>
      </c>
      <c r="L142" s="9">
        <v>4.7309999999999998E-2</v>
      </c>
      <c r="M142" s="10" t="s">
        <v>121</v>
      </c>
    </row>
    <row r="143" spans="1:13" x14ac:dyDescent="0.3">
      <c r="A143" s="8" t="s">
        <v>101</v>
      </c>
      <c r="B143" s="11">
        <v>-27.3</v>
      </c>
      <c r="C143" s="11">
        <v>13</v>
      </c>
      <c r="D143" s="9">
        <v>-2.1</v>
      </c>
      <c r="E143" s="9">
        <v>3.6229999999999998E-2</v>
      </c>
      <c r="F143" s="10" t="s">
        <v>121</v>
      </c>
      <c r="H143" s="8" t="s">
        <v>71</v>
      </c>
      <c r="I143" s="11">
        <v>-36.200000000000003</v>
      </c>
      <c r="J143" s="11">
        <v>15.9</v>
      </c>
      <c r="K143" s="9">
        <v>-2.2799999999999998</v>
      </c>
      <c r="L143" s="9">
        <v>2.3099999999999999E-2</v>
      </c>
      <c r="M143" s="10" t="s">
        <v>121</v>
      </c>
    </row>
    <row r="144" spans="1:13" x14ac:dyDescent="0.3">
      <c r="A144" s="8" t="s">
        <v>112</v>
      </c>
      <c r="B144" s="11">
        <v>-55</v>
      </c>
      <c r="C144" s="11">
        <v>22.3</v>
      </c>
      <c r="D144" s="9">
        <v>-2.4700000000000002</v>
      </c>
      <c r="E144" s="9">
        <v>1.366E-2</v>
      </c>
      <c r="F144" s="10" t="s">
        <v>121</v>
      </c>
      <c r="H144" s="8" t="s">
        <v>94</v>
      </c>
      <c r="I144" s="11">
        <v>-120</v>
      </c>
      <c r="J144" s="11">
        <v>55.5</v>
      </c>
      <c r="K144" s="9">
        <v>-2.16</v>
      </c>
      <c r="L144" s="9">
        <v>3.0970000000000001E-2</v>
      </c>
      <c r="M144" s="10" t="s">
        <v>121</v>
      </c>
    </row>
    <row r="145" spans="1:13" ht="15" thickBot="1" x14ac:dyDescent="0.35">
      <c r="A145" s="13" t="s">
        <v>127</v>
      </c>
      <c r="B145" s="20">
        <v>-355</v>
      </c>
      <c r="C145" s="20">
        <v>8.24</v>
      </c>
      <c r="D145" s="14">
        <v>-43.02</v>
      </c>
      <c r="E145" s="14" t="s">
        <v>147</v>
      </c>
      <c r="F145" s="15" t="s">
        <v>120</v>
      </c>
      <c r="H145" s="8" t="s">
        <v>63</v>
      </c>
      <c r="I145" s="11">
        <v>28.3</v>
      </c>
      <c r="J145" s="11">
        <v>13.8</v>
      </c>
      <c r="K145" s="9">
        <v>2.0499999999999998</v>
      </c>
      <c r="L145" s="9">
        <v>4.0280000000000003E-2</v>
      </c>
      <c r="M145" s="10" t="s">
        <v>121</v>
      </c>
    </row>
    <row r="146" spans="1:13" x14ac:dyDescent="0.3">
      <c r="H146" s="8" t="s">
        <v>33</v>
      </c>
      <c r="I146" s="11">
        <v>-105</v>
      </c>
      <c r="J146" s="11">
        <v>40.299999999999997</v>
      </c>
      <c r="K146" s="9">
        <v>-2.61</v>
      </c>
      <c r="L146" s="9">
        <v>9.1000000000000004E-3</v>
      </c>
      <c r="M146" s="10" t="s">
        <v>122</v>
      </c>
    </row>
    <row r="147" spans="1:13" ht="15" thickBot="1" x14ac:dyDescent="0.35">
      <c r="H147" s="13" t="s">
        <v>83</v>
      </c>
      <c r="I147" s="20">
        <v>33.700000000000003</v>
      </c>
      <c r="J147" s="20">
        <v>15.8</v>
      </c>
      <c r="K147" s="14">
        <v>2.13</v>
      </c>
      <c r="L147" s="14">
        <v>3.3419999999999998E-2</v>
      </c>
      <c r="M147" s="15" t="s">
        <v>121</v>
      </c>
    </row>
    <row r="148" spans="1:13" ht="15" thickBot="1" x14ac:dyDescent="0.35"/>
    <row r="149" spans="1:13" ht="15" thickBot="1" x14ac:dyDescent="0.35">
      <c r="A149" s="312" t="s">
        <v>163</v>
      </c>
      <c r="B149" s="328"/>
      <c r="C149" s="328"/>
      <c r="D149" s="328"/>
      <c r="E149" s="328"/>
      <c r="F149" s="311"/>
      <c r="H149" s="312" t="s">
        <v>164</v>
      </c>
      <c r="I149" s="328"/>
      <c r="J149" s="328"/>
      <c r="K149" s="328"/>
      <c r="L149" s="328"/>
      <c r="M149" s="311"/>
    </row>
    <row r="150" spans="1:13" ht="15" thickBot="1" x14ac:dyDescent="0.35">
      <c r="A150" s="63"/>
      <c r="B150" s="64" t="s">
        <v>117</v>
      </c>
      <c r="C150" s="64" t="s">
        <v>123</v>
      </c>
      <c r="D150" s="64" t="s">
        <v>124</v>
      </c>
      <c r="E150" s="64" t="s">
        <v>118</v>
      </c>
      <c r="F150" s="65"/>
      <c r="H150" s="63"/>
      <c r="I150" s="64" t="s">
        <v>117</v>
      </c>
      <c r="J150" s="64" t="s">
        <v>123</v>
      </c>
      <c r="K150" s="64" t="s">
        <v>124</v>
      </c>
      <c r="L150" s="64" t="s">
        <v>118</v>
      </c>
      <c r="M150" s="65"/>
    </row>
    <row r="151" spans="1:13" x14ac:dyDescent="0.3">
      <c r="A151" s="4" t="s">
        <v>119</v>
      </c>
      <c r="B151" s="61">
        <v>41</v>
      </c>
      <c r="C151" s="61">
        <v>0.42499999999999999</v>
      </c>
      <c r="D151" s="5">
        <v>96.63</v>
      </c>
      <c r="E151" s="5" t="s">
        <v>147</v>
      </c>
      <c r="F151" s="6" t="s">
        <v>120</v>
      </c>
      <c r="H151" s="4" t="s">
        <v>119</v>
      </c>
      <c r="I151" s="61">
        <v>42.3</v>
      </c>
      <c r="J151" s="61">
        <v>0.47499999999999998</v>
      </c>
      <c r="K151" s="5">
        <v>89.06</v>
      </c>
      <c r="L151" s="5" t="s">
        <v>147</v>
      </c>
      <c r="M151" s="6" t="s">
        <v>120</v>
      </c>
    </row>
    <row r="152" spans="1:13" x14ac:dyDescent="0.3">
      <c r="A152" s="8" t="s">
        <v>25</v>
      </c>
      <c r="B152" s="11">
        <v>2.5500000000000002E-4</v>
      </c>
      <c r="C152" s="11">
        <v>7.7500000000000003E-6</v>
      </c>
      <c r="D152" s="9">
        <v>32.89</v>
      </c>
      <c r="E152" s="9" t="s">
        <v>147</v>
      </c>
      <c r="F152" s="10" t="s">
        <v>120</v>
      </c>
      <c r="H152" s="8" t="s">
        <v>25</v>
      </c>
      <c r="I152" s="11">
        <v>2.5099999999999998E-4</v>
      </c>
      <c r="J152" s="11">
        <v>7.6499999999999996E-6</v>
      </c>
      <c r="K152" s="9">
        <v>32.75</v>
      </c>
      <c r="L152" s="9" t="s">
        <v>147</v>
      </c>
      <c r="M152" s="10" t="s">
        <v>120</v>
      </c>
    </row>
    <row r="153" spans="1:13" x14ac:dyDescent="0.3">
      <c r="A153" s="8" t="s">
        <v>30</v>
      </c>
      <c r="B153" s="11">
        <v>-2.67</v>
      </c>
      <c r="C153" s="11">
        <v>0.47399999999999998</v>
      </c>
      <c r="D153" s="9">
        <v>-5.64</v>
      </c>
      <c r="E153" s="11">
        <v>2.4E-8</v>
      </c>
      <c r="F153" s="10" t="s">
        <v>120</v>
      </c>
      <c r="H153" s="8" t="s">
        <v>127</v>
      </c>
      <c r="I153" s="11">
        <v>-12</v>
      </c>
      <c r="J153" s="11">
        <v>0.29599999999999999</v>
      </c>
      <c r="K153" s="9">
        <v>-40.65</v>
      </c>
      <c r="L153" s="9" t="s">
        <v>147</v>
      </c>
      <c r="M153" s="10" t="s">
        <v>120</v>
      </c>
    </row>
    <row r="154" spans="1:13" x14ac:dyDescent="0.3">
      <c r="A154" s="8" t="s">
        <v>32</v>
      </c>
      <c r="B154" s="11">
        <v>7.13</v>
      </c>
      <c r="C154" s="11">
        <v>0.70899999999999996</v>
      </c>
      <c r="D154" s="9">
        <v>10.050000000000001</v>
      </c>
      <c r="E154" s="9" t="s">
        <v>147</v>
      </c>
      <c r="F154" s="10" t="s">
        <v>120</v>
      </c>
      <c r="H154" s="8" t="s">
        <v>47</v>
      </c>
      <c r="I154" s="11">
        <v>-4.96</v>
      </c>
      <c r="J154" s="11">
        <v>0.58599999999999997</v>
      </c>
      <c r="K154" s="9">
        <v>-8.4700000000000006</v>
      </c>
      <c r="L154" s="9" t="s">
        <v>147</v>
      </c>
      <c r="M154" s="10" t="s">
        <v>120</v>
      </c>
    </row>
    <row r="155" spans="1:13" x14ac:dyDescent="0.3">
      <c r="A155" s="8" t="s">
        <v>33</v>
      </c>
      <c r="B155" s="11">
        <v>-3.01</v>
      </c>
      <c r="C155" s="11">
        <v>1.45</v>
      </c>
      <c r="D155" s="9">
        <v>-2.0699999999999998</v>
      </c>
      <c r="E155" s="9">
        <v>3.8390000000000001E-2</v>
      </c>
      <c r="F155" s="10" t="s">
        <v>121</v>
      </c>
      <c r="H155" s="8" t="s">
        <v>30</v>
      </c>
      <c r="I155" s="11">
        <v>-3.61</v>
      </c>
      <c r="J155" s="11">
        <v>0.47199999999999998</v>
      </c>
      <c r="K155" s="9">
        <v>-7.65</v>
      </c>
      <c r="L155" s="11">
        <v>5.8000000000000005E-14</v>
      </c>
      <c r="M155" s="10" t="s">
        <v>120</v>
      </c>
    </row>
    <row r="156" spans="1:13" x14ac:dyDescent="0.3">
      <c r="A156" s="8" t="s">
        <v>39</v>
      </c>
      <c r="B156" s="11">
        <v>0.153</v>
      </c>
      <c r="C156" s="11">
        <v>6.2700000000000006E-2</v>
      </c>
      <c r="D156" s="9">
        <v>2.44</v>
      </c>
      <c r="E156" s="9">
        <v>1.4999999999999999E-2</v>
      </c>
      <c r="F156" s="10" t="s">
        <v>121</v>
      </c>
      <c r="H156" s="8" t="s">
        <v>32</v>
      </c>
      <c r="I156" s="11">
        <v>4.88</v>
      </c>
      <c r="J156" s="11">
        <v>0.73499999999999999</v>
      </c>
      <c r="K156" s="9">
        <v>6.63</v>
      </c>
      <c r="L156" s="11">
        <v>6.2000000000000006E-11</v>
      </c>
      <c r="M156" s="10" t="s">
        <v>120</v>
      </c>
    </row>
    <row r="157" spans="1:13" x14ac:dyDescent="0.3">
      <c r="A157" s="8" t="s">
        <v>43</v>
      </c>
      <c r="B157" s="11">
        <v>-1.42</v>
      </c>
      <c r="C157" s="11">
        <v>0.60799999999999998</v>
      </c>
      <c r="D157" s="9">
        <v>-2.33</v>
      </c>
      <c r="E157" s="9">
        <v>2.009E-2</v>
      </c>
      <c r="F157" s="10" t="s">
        <v>121</v>
      </c>
      <c r="H157" s="8" t="s">
        <v>48</v>
      </c>
      <c r="I157" s="11">
        <v>-2.38</v>
      </c>
      <c r="J157" s="11">
        <v>0.51600000000000001</v>
      </c>
      <c r="K157" s="9">
        <v>-4.62</v>
      </c>
      <c r="L157" s="11">
        <v>4.4000000000000002E-6</v>
      </c>
      <c r="M157" s="10" t="s">
        <v>120</v>
      </c>
    </row>
    <row r="158" spans="1:13" x14ac:dyDescent="0.3">
      <c r="A158" s="8" t="s">
        <v>46</v>
      </c>
      <c r="B158" s="11">
        <v>-1.57</v>
      </c>
      <c r="C158" s="11">
        <v>0.44900000000000001</v>
      </c>
      <c r="D158" s="9">
        <v>-3.49</v>
      </c>
      <c r="E158" s="9">
        <v>5.1000000000000004E-4</v>
      </c>
      <c r="F158" s="10" t="s">
        <v>120</v>
      </c>
      <c r="H158" s="8" t="s">
        <v>28</v>
      </c>
      <c r="I158" s="11">
        <v>-1.52</v>
      </c>
      <c r="J158" s="11">
        <v>0.28899999999999998</v>
      </c>
      <c r="K158" s="9">
        <v>-5.27</v>
      </c>
      <c r="L158" s="11">
        <v>1.8E-7</v>
      </c>
      <c r="M158" s="10" t="s">
        <v>120</v>
      </c>
    </row>
    <row r="159" spans="1:13" x14ac:dyDescent="0.3">
      <c r="A159" s="8" t="s">
        <v>47</v>
      </c>
      <c r="B159" s="11">
        <v>-6.45</v>
      </c>
      <c r="C159" s="11">
        <v>0.621</v>
      </c>
      <c r="D159" s="9">
        <v>-10.39</v>
      </c>
      <c r="E159" s="9" t="s">
        <v>147</v>
      </c>
      <c r="F159" s="10" t="s">
        <v>120</v>
      </c>
      <c r="H159" s="8" t="s">
        <v>94</v>
      </c>
      <c r="I159" s="11">
        <v>-6.65</v>
      </c>
      <c r="J159" s="11">
        <v>1.98</v>
      </c>
      <c r="K159" s="9">
        <v>-3.36</v>
      </c>
      <c r="L159" s="9">
        <v>8.1999999999999998E-4</v>
      </c>
      <c r="M159" s="10" t="s">
        <v>120</v>
      </c>
    </row>
    <row r="160" spans="1:13" x14ac:dyDescent="0.3">
      <c r="A160" s="8" t="s">
        <v>48</v>
      </c>
      <c r="B160" s="11">
        <v>-3.72</v>
      </c>
      <c r="C160" s="11">
        <v>0.53900000000000003</v>
      </c>
      <c r="D160" s="9">
        <v>-6.9</v>
      </c>
      <c r="E160" s="11">
        <v>1.1000000000000001E-11</v>
      </c>
      <c r="F160" s="10" t="s">
        <v>120</v>
      </c>
      <c r="H160" s="8" t="s">
        <v>65</v>
      </c>
      <c r="I160" s="11">
        <v>1.64</v>
      </c>
      <c r="J160" s="11">
        <v>0.42399999999999999</v>
      </c>
      <c r="K160" s="9">
        <v>3.88</v>
      </c>
      <c r="L160" s="9">
        <v>1.2E-4</v>
      </c>
      <c r="M160" s="10" t="s">
        <v>120</v>
      </c>
    </row>
    <row r="161" spans="1:13" x14ac:dyDescent="0.3">
      <c r="A161" s="8" t="s">
        <v>68</v>
      </c>
      <c r="B161" s="11">
        <v>-1.85</v>
      </c>
      <c r="C161" s="11">
        <v>0.375</v>
      </c>
      <c r="D161" s="9">
        <v>-4.93</v>
      </c>
      <c r="E161" s="11">
        <v>9.7999999999999993E-7</v>
      </c>
      <c r="F161" s="10" t="s">
        <v>120</v>
      </c>
      <c r="H161" s="8" t="s">
        <v>53</v>
      </c>
      <c r="I161" s="11">
        <v>2.74</v>
      </c>
      <c r="J161" s="11">
        <v>0.90100000000000002</v>
      </c>
      <c r="K161" s="9">
        <v>3.04</v>
      </c>
      <c r="L161" s="9">
        <v>2.4399999999999999E-3</v>
      </c>
      <c r="M161" s="10" t="s">
        <v>122</v>
      </c>
    </row>
    <row r="162" spans="1:13" x14ac:dyDescent="0.3">
      <c r="A162" s="8" t="s">
        <v>69</v>
      </c>
      <c r="B162" s="11">
        <v>-1.32</v>
      </c>
      <c r="C162" s="11">
        <v>0.43099999999999999</v>
      </c>
      <c r="D162" s="9">
        <v>-3.06</v>
      </c>
      <c r="E162" s="9">
        <v>2.32E-3</v>
      </c>
      <c r="F162" s="10" t="s">
        <v>122</v>
      </c>
      <c r="H162" s="8" t="s">
        <v>62</v>
      </c>
      <c r="I162" s="11">
        <v>1.39</v>
      </c>
      <c r="J162" s="11">
        <v>0.38800000000000001</v>
      </c>
      <c r="K162" s="9">
        <v>3.59</v>
      </c>
      <c r="L162" s="9">
        <v>3.6000000000000002E-4</v>
      </c>
      <c r="M162" s="10" t="s">
        <v>120</v>
      </c>
    </row>
    <row r="163" spans="1:13" x14ac:dyDescent="0.3">
      <c r="A163" s="8" t="s">
        <v>71</v>
      </c>
      <c r="B163" s="11">
        <v>-1.43</v>
      </c>
      <c r="C163" s="11">
        <v>0.56599999999999995</v>
      </c>
      <c r="D163" s="9">
        <v>-2.5299999999999998</v>
      </c>
      <c r="E163" s="9">
        <v>1.1560000000000001E-2</v>
      </c>
      <c r="F163" s="10" t="s">
        <v>121</v>
      </c>
      <c r="H163" s="8" t="s">
        <v>39</v>
      </c>
      <c r="I163" s="11">
        <v>0.16800000000000001</v>
      </c>
      <c r="J163" s="11">
        <v>6.5000000000000002E-2</v>
      </c>
      <c r="K163" s="9">
        <v>2.59</v>
      </c>
      <c r="L163" s="9">
        <v>9.7300000000000008E-3</v>
      </c>
      <c r="M163" s="10" t="s">
        <v>122</v>
      </c>
    </row>
    <row r="164" spans="1:13" x14ac:dyDescent="0.3">
      <c r="A164" s="8" t="s">
        <v>75</v>
      </c>
      <c r="B164" s="11">
        <v>-2.04</v>
      </c>
      <c r="C164" s="11">
        <v>0.68400000000000005</v>
      </c>
      <c r="D164" s="9">
        <v>-2.99</v>
      </c>
      <c r="E164" s="9">
        <v>2.8999999999999998E-3</v>
      </c>
      <c r="F164" s="10" t="s">
        <v>122</v>
      </c>
      <c r="H164" s="8" t="s">
        <v>64</v>
      </c>
      <c r="I164" s="11">
        <v>0.77400000000000002</v>
      </c>
      <c r="J164" s="11">
        <v>0.35699999999999998</v>
      </c>
      <c r="K164" s="9">
        <v>2.17</v>
      </c>
      <c r="L164" s="9">
        <v>3.058E-2</v>
      </c>
      <c r="M164" s="10" t="s">
        <v>121</v>
      </c>
    </row>
    <row r="165" spans="1:13" x14ac:dyDescent="0.3">
      <c r="A165" s="8" t="s">
        <v>78</v>
      </c>
      <c r="B165" s="11">
        <v>-1.62</v>
      </c>
      <c r="C165" s="11">
        <v>0.53300000000000003</v>
      </c>
      <c r="D165" s="9">
        <v>-3.04</v>
      </c>
      <c r="E165" s="9">
        <v>2.4399999999999999E-3</v>
      </c>
      <c r="F165" s="10" t="s">
        <v>122</v>
      </c>
      <c r="H165" s="8" t="s">
        <v>107</v>
      </c>
      <c r="I165" s="11">
        <v>1.18</v>
      </c>
      <c r="J165" s="11">
        <v>0.46899999999999997</v>
      </c>
      <c r="K165" s="9">
        <v>2.5099999999999998</v>
      </c>
      <c r="L165" s="9">
        <v>1.2239999999999999E-2</v>
      </c>
      <c r="M165" s="10" t="s">
        <v>121</v>
      </c>
    </row>
    <row r="166" spans="1:13" x14ac:dyDescent="0.3">
      <c r="A166" s="8" t="s">
        <v>79</v>
      </c>
      <c r="B166" s="11">
        <v>-1.68</v>
      </c>
      <c r="C166" s="11">
        <v>0.77300000000000002</v>
      </c>
      <c r="D166" s="9">
        <v>-2.17</v>
      </c>
      <c r="E166" s="9">
        <v>3.0519999999999999E-2</v>
      </c>
      <c r="F166" s="10" t="s">
        <v>121</v>
      </c>
      <c r="H166" s="8" t="s">
        <v>31</v>
      </c>
      <c r="I166" s="11">
        <v>-2.4500000000000002</v>
      </c>
      <c r="J166" s="11">
        <v>1.06</v>
      </c>
      <c r="K166" s="9">
        <v>-2.31</v>
      </c>
      <c r="L166" s="9">
        <v>2.1340000000000001E-2</v>
      </c>
      <c r="M166" s="10" t="s">
        <v>121</v>
      </c>
    </row>
    <row r="167" spans="1:13" x14ac:dyDescent="0.3">
      <c r="A167" s="8" t="s">
        <v>80</v>
      </c>
      <c r="B167" s="11">
        <v>-2.0299999999999998</v>
      </c>
      <c r="C167" s="11">
        <v>0.72499999999999998</v>
      </c>
      <c r="D167" s="9">
        <v>-2.8</v>
      </c>
      <c r="E167" s="9">
        <v>5.2700000000000004E-3</v>
      </c>
      <c r="F167" s="10" t="s">
        <v>122</v>
      </c>
      <c r="H167" s="8" t="s">
        <v>63</v>
      </c>
      <c r="I167" s="11">
        <v>1.3</v>
      </c>
      <c r="J167" s="11">
        <v>0.49399999999999999</v>
      </c>
      <c r="K167" s="9">
        <v>2.63</v>
      </c>
      <c r="L167" s="9">
        <v>8.6499999999999997E-3</v>
      </c>
      <c r="M167" s="10" t="s">
        <v>122</v>
      </c>
    </row>
    <row r="168" spans="1:13" x14ac:dyDescent="0.3">
      <c r="A168" s="8" t="s">
        <v>81</v>
      </c>
      <c r="B168" s="11">
        <v>-1.99</v>
      </c>
      <c r="C168" s="11">
        <v>0.60199999999999998</v>
      </c>
      <c r="D168" s="9">
        <v>-3.31</v>
      </c>
      <c r="E168" s="9">
        <v>9.8999999999999999E-4</v>
      </c>
      <c r="F168" s="10" t="s">
        <v>120</v>
      </c>
      <c r="H168" s="8" t="s">
        <v>89</v>
      </c>
      <c r="I168" s="11">
        <v>1.1200000000000001</v>
      </c>
      <c r="J168" s="11">
        <v>0.55500000000000005</v>
      </c>
      <c r="K168" s="9">
        <v>2.02</v>
      </c>
      <c r="L168" s="9">
        <v>4.3400000000000001E-2</v>
      </c>
      <c r="M168" s="10" t="s">
        <v>121</v>
      </c>
    </row>
    <row r="169" spans="1:13" x14ac:dyDescent="0.3">
      <c r="A169" s="8" t="s">
        <v>82</v>
      </c>
      <c r="B169" s="11">
        <v>-1.63</v>
      </c>
      <c r="C169" s="11">
        <v>0.59199999999999997</v>
      </c>
      <c r="D169" s="9">
        <v>-2.75</v>
      </c>
      <c r="E169" s="9">
        <v>6.0800000000000003E-3</v>
      </c>
      <c r="F169" s="10" t="s">
        <v>122</v>
      </c>
      <c r="H169" s="8" t="s">
        <v>66</v>
      </c>
      <c r="I169" s="11">
        <v>1.35</v>
      </c>
      <c r="J169" s="11">
        <v>0.64</v>
      </c>
      <c r="K169" s="9">
        <v>2.11</v>
      </c>
      <c r="L169" s="9">
        <v>3.5540000000000002E-2</v>
      </c>
      <c r="M169" s="10" t="s">
        <v>121</v>
      </c>
    </row>
    <row r="170" spans="1:13" x14ac:dyDescent="0.3">
      <c r="A170" s="8" t="s">
        <v>86</v>
      </c>
      <c r="B170" s="11">
        <v>-1.47</v>
      </c>
      <c r="C170" s="11">
        <v>0.64</v>
      </c>
      <c r="D170" s="9">
        <v>-2.29</v>
      </c>
      <c r="E170" s="9">
        <v>2.213E-2</v>
      </c>
      <c r="F170" s="10" t="s">
        <v>121</v>
      </c>
      <c r="H170" s="8" t="s">
        <v>83</v>
      </c>
      <c r="I170" s="11">
        <v>1.67</v>
      </c>
      <c r="J170" s="11">
        <v>0.56599999999999995</v>
      </c>
      <c r="K170" s="9">
        <v>2.95</v>
      </c>
      <c r="L170" s="9">
        <v>3.3E-3</v>
      </c>
      <c r="M170" s="10" t="s">
        <v>122</v>
      </c>
    </row>
    <row r="171" spans="1:13" x14ac:dyDescent="0.3">
      <c r="A171" s="8" t="s">
        <v>94</v>
      </c>
      <c r="B171" s="11">
        <v>-7.81</v>
      </c>
      <c r="C171" s="11">
        <v>2</v>
      </c>
      <c r="D171" s="9">
        <v>-3.91</v>
      </c>
      <c r="E171" s="9">
        <v>1E-4</v>
      </c>
      <c r="F171" s="10" t="s">
        <v>120</v>
      </c>
      <c r="H171" s="8" t="s">
        <v>33</v>
      </c>
      <c r="I171" s="11">
        <v>-3.42</v>
      </c>
      <c r="J171" s="11">
        <v>1.51</v>
      </c>
      <c r="K171" s="9">
        <v>-2.2599999999999998</v>
      </c>
      <c r="L171" s="9">
        <v>2.3800000000000002E-2</v>
      </c>
      <c r="M171" s="10" t="s">
        <v>121</v>
      </c>
    </row>
    <row r="172" spans="1:13" x14ac:dyDescent="0.3">
      <c r="A172" s="8" t="s">
        <v>101</v>
      </c>
      <c r="B172" s="11">
        <v>-1.1299999999999999</v>
      </c>
      <c r="C172" s="11">
        <v>0.45900000000000002</v>
      </c>
      <c r="D172" s="9">
        <v>-2.4500000000000002</v>
      </c>
      <c r="E172" s="9">
        <v>1.451E-2</v>
      </c>
      <c r="F172" s="10" t="s">
        <v>121</v>
      </c>
      <c r="H172" s="8" t="s">
        <v>40</v>
      </c>
      <c r="I172" s="11">
        <v>1.52</v>
      </c>
      <c r="J172" s="11">
        <v>0.69399999999999995</v>
      </c>
      <c r="K172" s="9">
        <v>2.19</v>
      </c>
      <c r="L172" s="9">
        <v>2.8570000000000002E-2</v>
      </c>
      <c r="M172" s="10" t="s">
        <v>121</v>
      </c>
    </row>
    <row r="173" spans="1:13" ht="15" thickBot="1" x14ac:dyDescent="0.35">
      <c r="A173" s="8" t="s">
        <v>108</v>
      </c>
      <c r="B173" s="11">
        <v>-1.5</v>
      </c>
      <c r="C173" s="11">
        <v>0.54900000000000004</v>
      </c>
      <c r="D173" s="9">
        <v>-2.74</v>
      </c>
      <c r="E173" s="9">
        <v>6.2700000000000004E-3</v>
      </c>
      <c r="F173" s="10" t="s">
        <v>122</v>
      </c>
      <c r="H173" s="13" t="s">
        <v>112</v>
      </c>
      <c r="I173" s="20">
        <v>-1.54</v>
      </c>
      <c r="J173" s="20">
        <v>0.77200000000000002</v>
      </c>
      <c r="K173" s="14">
        <v>-1.99</v>
      </c>
      <c r="L173" s="14">
        <v>4.6539999999999998E-2</v>
      </c>
      <c r="M173" s="15" t="s">
        <v>121</v>
      </c>
    </row>
    <row r="174" spans="1:13" x14ac:dyDescent="0.3">
      <c r="A174" s="8" t="s">
        <v>109</v>
      </c>
      <c r="B174" s="11">
        <v>-1.38</v>
      </c>
      <c r="C174" s="11">
        <v>0.52900000000000003</v>
      </c>
      <c r="D174" s="9">
        <v>-2.61</v>
      </c>
      <c r="E174" s="9">
        <v>9.1500000000000001E-3</v>
      </c>
      <c r="F174" s="10" t="s">
        <v>122</v>
      </c>
    </row>
    <row r="175" spans="1:13" x14ac:dyDescent="0.3">
      <c r="A175" s="8" t="s">
        <v>112</v>
      </c>
      <c r="B175" s="11">
        <v>-2.11</v>
      </c>
      <c r="C175" s="11">
        <v>0.78300000000000003</v>
      </c>
      <c r="D175" s="9">
        <v>-2.69</v>
      </c>
      <c r="E175" s="9">
        <v>7.1999999999999998E-3</v>
      </c>
      <c r="F175" s="10" t="s">
        <v>122</v>
      </c>
    </row>
    <row r="176" spans="1:13" ht="15" thickBot="1" x14ac:dyDescent="0.35">
      <c r="A176" s="13" t="s">
        <v>127</v>
      </c>
      <c r="B176" s="20">
        <v>-12.2</v>
      </c>
      <c r="C176" s="20">
        <v>0.29599999999999999</v>
      </c>
      <c r="D176" s="14">
        <v>-41.16</v>
      </c>
      <c r="E176" s="14" t="s">
        <v>147</v>
      </c>
      <c r="F176" s="15" t="s">
        <v>120</v>
      </c>
    </row>
  </sheetData>
  <mergeCells count="23">
    <mergeCell ref="C2:F2"/>
    <mergeCell ref="A3:A18"/>
    <mergeCell ref="A20:A36"/>
    <mergeCell ref="A62:A75"/>
    <mergeCell ref="A77:A90"/>
    <mergeCell ref="A38:A42"/>
    <mergeCell ref="A44:A48"/>
    <mergeCell ref="A50:A54"/>
    <mergeCell ref="A126:F126"/>
    <mergeCell ref="H126:M126"/>
    <mergeCell ref="A149:F149"/>
    <mergeCell ref="H149:M149"/>
    <mergeCell ref="A56:A60"/>
    <mergeCell ref="B62:I62"/>
    <mergeCell ref="B69:I69"/>
    <mergeCell ref="B77:I77"/>
    <mergeCell ref="B84:I84"/>
    <mergeCell ref="A92:A109"/>
    <mergeCell ref="B92:H92"/>
    <mergeCell ref="B101:H101"/>
    <mergeCell ref="B111:I111"/>
    <mergeCell ref="B118:I118"/>
    <mergeCell ref="A111:A124"/>
  </mergeCells>
  <conditionalFormatting sqref="C4:F5 C21:F22">
    <cfRule type="cellIs" dxfId="3" priority="1" operator="greaterThan">
      <formula>0.9</formula>
    </cfRule>
    <cfRule type="cellIs" dxfId="2" priority="2" operator="greaterThan">
      <formula>0.8</formula>
    </cfRule>
    <cfRule type="cellIs" dxfId="1" priority="3" operator="greaterThan">
      <formula>0.7</formula>
    </cfRule>
    <cfRule type="cellIs" dxfId="0" priority="4" operator="greaterThan">
      <formula>0.6</formula>
    </cfRule>
  </conditionalFormatting>
  <printOptions horizontalCentered="1"/>
  <pageMargins left="0" right="0" top="0.25" bottom="0.25" header="0" footer="0"/>
  <pageSetup scale="61" fitToHeight="7" orientation="landscape" horizontalDpi="4294967293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1"/>
  <sheetViews>
    <sheetView workbookViewId="0">
      <selection activeCell="O18" sqref="O18"/>
    </sheetView>
  </sheetViews>
  <sheetFormatPr defaultRowHeight="14.4" x14ac:dyDescent="0.3"/>
  <sheetData>
    <row r="1" spans="1:17" ht="15" thickBot="1" x14ac:dyDescent="0.35">
      <c r="A1" s="298" t="s">
        <v>407</v>
      </c>
      <c r="B1" s="300"/>
      <c r="C1" s="300"/>
      <c r="D1" s="300"/>
      <c r="E1" s="300"/>
      <c r="F1" s="300"/>
      <c r="G1" s="300"/>
      <c r="H1" s="300"/>
      <c r="I1" s="300"/>
      <c r="J1" s="300"/>
      <c r="K1" s="300"/>
      <c r="L1" s="300"/>
      <c r="M1" s="300"/>
      <c r="N1" s="300"/>
      <c r="O1" s="300"/>
      <c r="P1" s="300"/>
      <c r="Q1" s="299"/>
    </row>
  </sheetData>
  <mergeCells count="1">
    <mergeCell ref="A1:Q1"/>
  </mergeCells>
  <printOptions horizontalCentered="1"/>
  <pageMargins left="0" right="0" top="0.75" bottom="0.75" header="0.3" footer="0.3"/>
  <pageSetup scale="90" orientation="landscape" horizontalDpi="4294967293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"/>
  <sheetViews>
    <sheetView workbookViewId="0">
      <selection activeCell="F15" sqref="F15"/>
    </sheetView>
  </sheetViews>
  <sheetFormatPr defaultRowHeight="14.4" x14ac:dyDescent="0.3"/>
  <sheetData/>
  <printOptions horizontalCentered="1"/>
  <pageMargins left="0.7" right="0.7" top="0.75" bottom="0.75" header="0.3" footer="0.3"/>
  <pageSetup scale="80" orientation="landscape" horizontalDpi="4294967293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T24"/>
  <sheetViews>
    <sheetView workbookViewId="0">
      <selection activeCell="Q5" sqref="Q5"/>
    </sheetView>
  </sheetViews>
  <sheetFormatPr defaultRowHeight="14.4" x14ac:dyDescent="0.3"/>
  <cols>
    <col min="1" max="1" width="12.33203125" style="62" bestFit="1" customWidth="1"/>
    <col min="2" max="2" width="5.109375" style="62" bestFit="1" customWidth="1"/>
    <col min="3" max="16384" width="8.88671875" style="62"/>
  </cols>
  <sheetData>
    <row r="1" spans="1:20" ht="15" thickBot="1" x14ac:dyDescent="0.35">
      <c r="A1" s="298" t="s">
        <v>423</v>
      </c>
      <c r="B1" s="300"/>
      <c r="C1" s="300"/>
      <c r="D1" s="300"/>
      <c r="E1" s="300"/>
      <c r="F1" s="300"/>
      <c r="G1" s="300"/>
      <c r="H1" s="300"/>
      <c r="I1" s="300"/>
      <c r="J1" s="300"/>
      <c r="K1" s="300"/>
      <c r="L1" s="300"/>
      <c r="M1" s="300"/>
      <c r="N1" s="300"/>
      <c r="O1" s="300"/>
      <c r="P1" s="300"/>
      <c r="Q1" s="300"/>
      <c r="R1" s="300"/>
      <c r="S1" s="300"/>
      <c r="T1" s="299"/>
    </row>
    <row r="2" spans="1:20" ht="15" thickBot="1" x14ac:dyDescent="0.35"/>
    <row r="3" spans="1:20" ht="15" thickBot="1" x14ac:dyDescent="0.35">
      <c r="B3" s="298" t="s">
        <v>197</v>
      </c>
      <c r="C3" s="300"/>
      <c r="D3" s="300"/>
      <c r="E3" s="300"/>
      <c r="F3" s="300"/>
      <c r="G3" s="300"/>
      <c r="H3" s="300"/>
      <c r="I3" s="300"/>
      <c r="J3" s="300"/>
      <c r="K3" s="300"/>
      <c r="L3" s="300"/>
      <c r="M3" s="299"/>
    </row>
    <row r="4" spans="1:20" x14ac:dyDescent="0.3">
      <c r="B4" s="203"/>
      <c r="C4" s="225" t="s">
        <v>198</v>
      </c>
      <c r="D4" s="225"/>
      <c r="E4" s="225"/>
      <c r="F4" s="270"/>
      <c r="G4" s="273"/>
      <c r="H4" s="313" t="s">
        <v>418</v>
      </c>
      <c r="I4" s="313"/>
      <c r="J4" s="313"/>
      <c r="K4" s="313"/>
      <c r="L4" s="313"/>
      <c r="M4" s="314"/>
      <c r="N4" s="269"/>
    </row>
    <row r="5" spans="1:20" x14ac:dyDescent="0.3">
      <c r="B5" s="105"/>
      <c r="C5" s="226" t="s">
        <v>199</v>
      </c>
      <c r="D5" s="226"/>
      <c r="E5" s="226"/>
      <c r="F5" s="271"/>
      <c r="G5" s="274"/>
      <c r="H5" s="315" t="s">
        <v>419</v>
      </c>
      <c r="I5" s="315"/>
      <c r="J5" s="315"/>
      <c r="K5" s="315"/>
      <c r="L5" s="315"/>
      <c r="M5" s="316"/>
    </row>
    <row r="6" spans="1:20" ht="15" thickBot="1" x14ac:dyDescent="0.35">
      <c r="B6" s="204"/>
      <c r="C6" s="227" t="s">
        <v>200</v>
      </c>
      <c r="D6" s="227"/>
      <c r="E6" s="227"/>
      <c r="F6" s="272"/>
      <c r="G6" s="317"/>
      <c r="H6" s="318"/>
      <c r="I6" s="318"/>
      <c r="J6" s="318"/>
      <c r="K6" s="318"/>
      <c r="L6" s="318"/>
      <c r="M6" s="319"/>
    </row>
    <row r="7" spans="1:20" ht="15" thickBot="1" x14ac:dyDescent="0.35"/>
    <row r="8" spans="1:20" s="3" customFormat="1" ht="15" thickBot="1" x14ac:dyDescent="0.35">
      <c r="A8" s="320" t="s">
        <v>201</v>
      </c>
      <c r="B8" s="322" t="s">
        <v>422</v>
      </c>
      <c r="C8" s="312" t="s">
        <v>130</v>
      </c>
      <c r="D8" s="311"/>
      <c r="E8" s="312" t="s">
        <v>131</v>
      </c>
      <c r="F8" s="311"/>
      <c r="G8" s="312" t="s">
        <v>25</v>
      </c>
      <c r="H8" s="311"/>
      <c r="I8" s="312" t="s">
        <v>27</v>
      </c>
      <c r="J8" s="311"/>
      <c r="K8" s="312" t="s">
        <v>28</v>
      </c>
      <c r="L8" s="311"/>
      <c r="M8" s="312" t="s">
        <v>30</v>
      </c>
      <c r="N8" s="311"/>
      <c r="O8" s="312" t="s">
        <v>31</v>
      </c>
      <c r="P8" s="311"/>
      <c r="Q8" s="312" t="s">
        <v>32</v>
      </c>
      <c r="R8" s="311"/>
      <c r="S8" s="310" t="s">
        <v>39</v>
      </c>
      <c r="T8" s="311"/>
    </row>
    <row r="9" spans="1:20" s="3" customFormat="1" ht="15" thickBot="1" x14ac:dyDescent="0.35">
      <c r="A9" s="321"/>
      <c r="B9" s="323"/>
      <c r="C9" s="205" t="s">
        <v>203</v>
      </c>
      <c r="D9" s="206" t="s">
        <v>204</v>
      </c>
      <c r="E9" s="205" t="s">
        <v>203</v>
      </c>
      <c r="F9" s="206" t="s">
        <v>204</v>
      </c>
      <c r="G9" s="205" t="s">
        <v>203</v>
      </c>
      <c r="H9" s="206" t="s">
        <v>204</v>
      </c>
      <c r="I9" s="205" t="s">
        <v>203</v>
      </c>
      <c r="J9" s="206" t="s">
        <v>204</v>
      </c>
      <c r="K9" s="205" t="s">
        <v>203</v>
      </c>
      <c r="L9" s="206" t="s">
        <v>204</v>
      </c>
      <c r="M9" s="205" t="s">
        <v>203</v>
      </c>
      <c r="N9" s="206" t="s">
        <v>204</v>
      </c>
      <c r="O9" s="205" t="s">
        <v>203</v>
      </c>
      <c r="P9" s="206" t="s">
        <v>204</v>
      </c>
      <c r="Q9" s="205" t="s">
        <v>203</v>
      </c>
      <c r="R9" s="206" t="s">
        <v>204</v>
      </c>
      <c r="S9" s="207" t="s">
        <v>203</v>
      </c>
      <c r="T9" s="206" t="s">
        <v>204</v>
      </c>
    </row>
    <row r="10" spans="1:20" x14ac:dyDescent="0.3">
      <c r="A10" s="211" t="s">
        <v>207</v>
      </c>
      <c r="B10" s="144">
        <v>5</v>
      </c>
      <c r="C10" s="105">
        <v>486.4</v>
      </c>
      <c r="D10" s="107">
        <v>128.55076818129089</v>
      </c>
      <c r="E10" s="105">
        <v>75.936003555327417</v>
      </c>
      <c r="F10" s="107">
        <v>12.8343425899556</v>
      </c>
      <c r="G10" s="105">
        <v>35171.199999999997</v>
      </c>
      <c r="H10" s="107">
        <v>9118.276492846664</v>
      </c>
      <c r="I10" s="105">
        <v>0.23858000000000001</v>
      </c>
      <c r="J10" s="107">
        <v>0.20503334362976181</v>
      </c>
      <c r="K10" s="105">
        <v>0.10084</v>
      </c>
      <c r="L10" s="107">
        <v>0.13088075870806984</v>
      </c>
      <c r="M10" s="105">
        <v>0.6871600000000001</v>
      </c>
      <c r="N10" s="107">
        <v>7.4785312729171632E-2</v>
      </c>
      <c r="O10" s="105">
        <v>0.20666000000000001</v>
      </c>
      <c r="P10" s="107">
        <v>9.9636052711857187E-2</v>
      </c>
      <c r="Q10" s="105">
        <v>0.22256000000000001</v>
      </c>
      <c r="R10" s="107">
        <v>0.12770300701236445</v>
      </c>
      <c r="S10" s="212">
        <v>1.4968E-3</v>
      </c>
      <c r="T10" s="107">
        <v>1.4236062306691413E-3</v>
      </c>
    </row>
    <row r="11" spans="1:20" x14ac:dyDescent="0.3">
      <c r="A11" s="213" t="s">
        <v>211</v>
      </c>
      <c r="B11" s="143">
        <v>3</v>
      </c>
      <c r="C11" s="118">
        <v>513.66666666666663</v>
      </c>
      <c r="D11" s="120">
        <v>124.80918769599181</v>
      </c>
      <c r="E11" s="118">
        <v>78.764383850478836</v>
      </c>
      <c r="F11" s="120">
        <v>12.636977999091247</v>
      </c>
      <c r="G11" s="118">
        <v>56131</v>
      </c>
      <c r="H11" s="120">
        <v>4117.186903700147</v>
      </c>
      <c r="I11" s="118">
        <v>8.0666666666666664E-3</v>
      </c>
      <c r="J11" s="120">
        <v>8.7088078020664417E-3</v>
      </c>
      <c r="K11" s="118">
        <v>0.98053333333333326</v>
      </c>
      <c r="L11" s="120">
        <v>1.6976846978556809E-2</v>
      </c>
      <c r="M11" s="118">
        <v>0.30896666666666667</v>
      </c>
      <c r="N11" s="120">
        <v>0.10313555804538663</v>
      </c>
      <c r="O11" s="118">
        <v>3.4633333333333328E-2</v>
      </c>
      <c r="P11" s="120">
        <v>2.5297496582336633E-2</v>
      </c>
      <c r="Q11" s="118">
        <v>0.19296666666666665</v>
      </c>
      <c r="R11" s="120">
        <v>4.4286491544638484E-2</v>
      </c>
      <c r="S11" s="214">
        <v>1.1292333333333335E-2</v>
      </c>
      <c r="T11" s="120">
        <v>3.4479539343403778E-3</v>
      </c>
    </row>
    <row r="12" spans="1:20" x14ac:dyDescent="0.3">
      <c r="A12" s="215" t="s">
        <v>214</v>
      </c>
      <c r="B12" s="216">
        <v>7</v>
      </c>
      <c r="C12" s="217">
        <v>704</v>
      </c>
      <c r="D12" s="218">
        <v>128.57293649909377</v>
      </c>
      <c r="E12" s="217">
        <v>96.553316187871673</v>
      </c>
      <c r="F12" s="218">
        <v>11.228145273297679</v>
      </c>
      <c r="G12" s="217">
        <v>81472.571428571435</v>
      </c>
      <c r="H12" s="218">
        <v>13937.518620102879</v>
      </c>
      <c r="I12" s="217">
        <v>0.68072857142857146</v>
      </c>
      <c r="J12" s="218">
        <v>0.22705916787103225</v>
      </c>
      <c r="K12" s="217">
        <v>0.2797857142857143</v>
      </c>
      <c r="L12" s="218">
        <v>0.22773600526758631</v>
      </c>
      <c r="M12" s="217">
        <v>0.15588571428571432</v>
      </c>
      <c r="N12" s="218">
        <v>0.15668462409748893</v>
      </c>
      <c r="O12" s="217">
        <v>1.3357142857142857E-2</v>
      </c>
      <c r="P12" s="218">
        <v>9.5578688598901129E-3</v>
      </c>
      <c r="Q12" s="217">
        <v>0.49349999999999994</v>
      </c>
      <c r="R12" s="218">
        <v>7.482308021816178E-2</v>
      </c>
      <c r="S12" s="219">
        <v>6.0405714285714281E-3</v>
      </c>
      <c r="T12" s="218">
        <v>5.9080544416681103E-3</v>
      </c>
    </row>
    <row r="13" spans="1:20" x14ac:dyDescent="0.3">
      <c r="A13" s="211" t="s">
        <v>215</v>
      </c>
      <c r="B13" s="144">
        <v>14</v>
      </c>
      <c r="C13" s="105">
        <v>545.64285714285711</v>
      </c>
      <c r="D13" s="107">
        <v>73.06225705926002</v>
      </c>
      <c r="E13" s="105">
        <v>82.132216102407924</v>
      </c>
      <c r="F13" s="107">
        <v>6.9010501811772178</v>
      </c>
      <c r="G13" s="105">
        <v>44047.642857142855</v>
      </c>
      <c r="H13" s="107">
        <v>12596.557598176412</v>
      </c>
      <c r="I13" s="105">
        <v>0.44077142857142848</v>
      </c>
      <c r="J13" s="107">
        <v>0.11676816234001362</v>
      </c>
      <c r="K13" s="105">
        <v>7.9928571428571418E-3</v>
      </c>
      <c r="L13" s="107">
        <v>1.4736791441084522E-2</v>
      </c>
      <c r="M13" s="105">
        <v>0.55279285714285709</v>
      </c>
      <c r="N13" s="107">
        <v>6.8909645013047222E-2</v>
      </c>
      <c r="O13" s="105">
        <v>0.17605714285714288</v>
      </c>
      <c r="P13" s="107">
        <v>7.6209748157868226E-2</v>
      </c>
      <c r="Q13" s="105">
        <v>0.18030714285714286</v>
      </c>
      <c r="R13" s="107">
        <v>6.1042059450660838E-2</v>
      </c>
      <c r="S13" s="212">
        <v>1.149257142857143E-2</v>
      </c>
      <c r="T13" s="107">
        <v>2.8040431873427904E-2</v>
      </c>
    </row>
    <row r="14" spans="1:20" x14ac:dyDescent="0.3">
      <c r="A14" s="215" t="s">
        <v>222</v>
      </c>
      <c r="B14" s="216">
        <v>10</v>
      </c>
      <c r="C14" s="217">
        <v>498.3</v>
      </c>
      <c r="D14" s="218">
        <v>272.82719398508976</v>
      </c>
      <c r="E14" s="217">
        <v>75.080108913609337</v>
      </c>
      <c r="F14" s="218">
        <v>27.302406405723723</v>
      </c>
      <c r="G14" s="217">
        <v>37831.800000000003</v>
      </c>
      <c r="H14" s="218">
        <v>20653.71865790759</v>
      </c>
      <c r="I14" s="217">
        <v>6.3659999999999994E-2</v>
      </c>
      <c r="J14" s="218">
        <v>0.11123770543799937</v>
      </c>
      <c r="K14" s="217">
        <v>0.8619</v>
      </c>
      <c r="L14" s="218">
        <v>0.21697337266227928</v>
      </c>
      <c r="M14" s="217">
        <v>0.78072999999999992</v>
      </c>
      <c r="N14" s="218">
        <v>0.22103520609471597</v>
      </c>
      <c r="O14" s="217">
        <v>7.5830000000000009E-2</v>
      </c>
      <c r="P14" s="218">
        <v>5.4329039707651336E-2</v>
      </c>
      <c r="Q14" s="217">
        <v>0.27295999999999998</v>
      </c>
      <c r="R14" s="218">
        <v>0.17457432164490222</v>
      </c>
      <c r="S14" s="219">
        <v>1.7147900000000001E-2</v>
      </c>
      <c r="T14" s="218">
        <v>3.570739298318424E-2</v>
      </c>
    </row>
    <row r="15" spans="1:20" x14ac:dyDescent="0.3">
      <c r="A15" s="213" t="s">
        <v>229</v>
      </c>
      <c r="B15" s="143">
        <v>4</v>
      </c>
      <c r="C15" s="118">
        <v>721.5</v>
      </c>
      <c r="D15" s="120">
        <v>62.447311124392428</v>
      </c>
      <c r="E15" s="118">
        <v>98.342192918165949</v>
      </c>
      <c r="F15" s="120">
        <v>5.503154326885733</v>
      </c>
      <c r="G15" s="118">
        <v>80270.5</v>
      </c>
      <c r="H15" s="120">
        <v>12727.125218733936</v>
      </c>
      <c r="I15" s="118">
        <v>0.81504999999999994</v>
      </c>
      <c r="J15" s="120">
        <v>9.3656197516946704E-2</v>
      </c>
      <c r="K15" s="118">
        <v>5.8500000000000002E-3</v>
      </c>
      <c r="L15" s="120">
        <v>1.7368553960150702E-3</v>
      </c>
      <c r="M15" s="118">
        <v>0.11699999999999999</v>
      </c>
      <c r="N15" s="120">
        <v>7.4029318516382434E-2</v>
      </c>
      <c r="O15" s="118">
        <v>4.8500000000000001E-2</v>
      </c>
      <c r="P15" s="120">
        <v>1.8289341158171876E-2</v>
      </c>
      <c r="Q15" s="118">
        <v>0.41902499999999998</v>
      </c>
      <c r="R15" s="120">
        <v>0.11728146699287169</v>
      </c>
      <c r="S15" s="214">
        <v>1.46875E-3</v>
      </c>
      <c r="T15" s="120">
        <v>7.6361394041753856E-4</v>
      </c>
    </row>
    <row r="16" spans="1:20" x14ac:dyDescent="0.3">
      <c r="A16" s="211" t="s">
        <v>233</v>
      </c>
      <c r="B16" s="144">
        <v>15</v>
      </c>
      <c r="C16" s="105">
        <v>514.66666666666663</v>
      </c>
      <c r="D16" s="107">
        <v>89.972747196555304</v>
      </c>
      <c r="E16" s="105">
        <v>78.908591296663516</v>
      </c>
      <c r="F16" s="107">
        <v>9.8608252539577332</v>
      </c>
      <c r="G16" s="105">
        <v>31454.466666666667</v>
      </c>
      <c r="H16" s="107">
        <v>12844.538360534338</v>
      </c>
      <c r="I16" s="105">
        <v>6.9933333333333332E-3</v>
      </c>
      <c r="J16" s="107">
        <v>9.3629563910632638E-3</v>
      </c>
      <c r="K16" s="105">
        <v>0.98197333333333325</v>
      </c>
      <c r="L16" s="107">
        <v>1.4058422318853495E-2</v>
      </c>
      <c r="M16" s="105">
        <v>0.62815333333333334</v>
      </c>
      <c r="N16" s="107">
        <v>0.1452655689549644</v>
      </c>
      <c r="O16" s="105">
        <v>6.6879999999999995E-2</v>
      </c>
      <c r="P16" s="107">
        <v>3.081050841144025E-2</v>
      </c>
      <c r="Q16" s="105">
        <v>0.11063999999999999</v>
      </c>
      <c r="R16" s="107">
        <v>6.0270720207126406E-2</v>
      </c>
      <c r="S16" s="212">
        <v>2.2115599999999999E-2</v>
      </c>
      <c r="T16" s="107">
        <v>1.7784560389763449E-2</v>
      </c>
    </row>
    <row r="17" spans="1:20" x14ac:dyDescent="0.3">
      <c r="A17" s="215" t="s">
        <v>238</v>
      </c>
      <c r="B17" s="216">
        <v>13</v>
      </c>
      <c r="C17" s="217">
        <v>634.53846153846155</v>
      </c>
      <c r="D17" s="218">
        <v>41.415808947420437</v>
      </c>
      <c r="E17" s="217">
        <v>90.601142619586284</v>
      </c>
      <c r="F17" s="218">
        <v>3.8184564429540586</v>
      </c>
      <c r="G17" s="217">
        <v>49103.846153846156</v>
      </c>
      <c r="H17" s="218">
        <v>7455.7122043677946</v>
      </c>
      <c r="I17" s="217">
        <v>0.52104615384615383</v>
      </c>
      <c r="J17" s="218">
        <v>0.16558619414766346</v>
      </c>
      <c r="K17" s="217">
        <v>2.3384615384615386E-2</v>
      </c>
      <c r="L17" s="218">
        <v>1.2764524155763776E-2</v>
      </c>
      <c r="M17" s="217">
        <v>0.55897692307692304</v>
      </c>
      <c r="N17" s="218">
        <v>9.6344297131400677E-2</v>
      </c>
      <c r="O17" s="217">
        <v>0.11855384615384616</v>
      </c>
      <c r="P17" s="218">
        <v>6.0474148958936921E-2</v>
      </c>
      <c r="Q17" s="217">
        <v>0.23623076923076922</v>
      </c>
      <c r="R17" s="218">
        <v>7.2672477419990208E-2</v>
      </c>
      <c r="S17" s="219">
        <v>2.6786923076923077E-3</v>
      </c>
      <c r="T17" s="218">
        <v>1.3854848961413824E-3</v>
      </c>
    </row>
    <row r="18" spans="1:20" x14ac:dyDescent="0.3">
      <c r="A18" s="213" t="s">
        <v>241</v>
      </c>
      <c r="B18" s="143">
        <v>32</v>
      </c>
      <c r="C18" s="118">
        <v>884.125</v>
      </c>
      <c r="D18" s="120">
        <v>184.0707700508062</v>
      </c>
      <c r="E18" s="118">
        <v>111.36958795211763</v>
      </c>
      <c r="F18" s="120">
        <v>16.162043157687428</v>
      </c>
      <c r="G18" s="118">
        <v>84486.25</v>
      </c>
      <c r="H18" s="120">
        <v>22918.470580340552</v>
      </c>
      <c r="I18" s="118">
        <v>0.80088437500000009</v>
      </c>
      <c r="J18" s="120">
        <v>8.2378141124211476E-2</v>
      </c>
      <c r="K18" s="118">
        <v>4.4737499999999999E-2</v>
      </c>
      <c r="L18" s="120">
        <v>4.7752782388112765E-2</v>
      </c>
      <c r="M18" s="118">
        <v>0.69990312500000007</v>
      </c>
      <c r="N18" s="120">
        <v>8.3127319698410279E-2</v>
      </c>
      <c r="O18" s="118">
        <v>3.5915624999999993E-2</v>
      </c>
      <c r="P18" s="120">
        <v>3.824794415200429E-2</v>
      </c>
      <c r="Q18" s="118">
        <v>0.70034375000000015</v>
      </c>
      <c r="R18" s="120">
        <v>9.0865707139001661E-2</v>
      </c>
      <c r="S18" s="214">
        <v>2.87415625E-3</v>
      </c>
      <c r="T18" s="120">
        <v>5.9740885881169655E-3</v>
      </c>
    </row>
    <row r="19" spans="1:20" x14ac:dyDescent="0.3">
      <c r="A19" s="211" t="s">
        <v>243</v>
      </c>
      <c r="B19" s="144">
        <v>10</v>
      </c>
      <c r="C19" s="105">
        <v>667.7</v>
      </c>
      <c r="D19" s="107">
        <v>46.038751793099976</v>
      </c>
      <c r="E19" s="105">
        <v>93.603188338487158</v>
      </c>
      <c r="F19" s="107">
        <v>4.0814421656146109</v>
      </c>
      <c r="G19" s="105">
        <v>50718.400000000001</v>
      </c>
      <c r="H19" s="107">
        <v>5374.6655131066482</v>
      </c>
      <c r="I19" s="105">
        <v>0.58011999999999997</v>
      </c>
      <c r="J19" s="107">
        <v>6.9168342148381468E-2</v>
      </c>
      <c r="K19" s="105">
        <v>4.546E-2</v>
      </c>
      <c r="L19" s="107">
        <v>2.5923914313493109E-2</v>
      </c>
      <c r="M19" s="105">
        <v>0.69931999999999994</v>
      </c>
      <c r="N19" s="107">
        <v>0.13710228784864695</v>
      </c>
      <c r="O19" s="105">
        <v>0.10588</v>
      </c>
      <c r="P19" s="107">
        <v>2.2309928034148625E-2</v>
      </c>
      <c r="Q19" s="105">
        <v>0.43224000000000001</v>
      </c>
      <c r="R19" s="107">
        <v>9.9743629147708304E-2</v>
      </c>
      <c r="S19" s="212">
        <v>3.0976000000000003E-3</v>
      </c>
      <c r="T19" s="107">
        <v>3.5907593192650608E-3</v>
      </c>
    </row>
    <row r="20" spans="1:20" x14ac:dyDescent="0.3">
      <c r="A20" s="215" t="s">
        <v>254</v>
      </c>
      <c r="B20" s="216">
        <v>35</v>
      </c>
      <c r="C20" s="217">
        <v>594.37142857142862</v>
      </c>
      <c r="D20" s="218">
        <v>373.34293380012883</v>
      </c>
      <c r="E20" s="217">
        <v>83.560797992735374</v>
      </c>
      <c r="F20" s="218">
        <v>32.344747392136647</v>
      </c>
      <c r="G20" s="217">
        <v>44435.028571428571</v>
      </c>
      <c r="H20" s="218">
        <v>30123.295113568831</v>
      </c>
      <c r="I20" s="217">
        <v>0.20611428571428569</v>
      </c>
      <c r="J20" s="218">
        <v>0.23873193820544361</v>
      </c>
      <c r="K20" s="217">
        <v>0.62215142857142847</v>
      </c>
      <c r="L20" s="218">
        <v>0.36289647800426383</v>
      </c>
      <c r="M20" s="217">
        <v>0.6976228571428571</v>
      </c>
      <c r="N20" s="218">
        <v>0.22999233502025104</v>
      </c>
      <c r="O20" s="217">
        <v>0.11116571428571427</v>
      </c>
      <c r="P20" s="218">
        <v>8.8785057509553927E-2</v>
      </c>
      <c r="Q20" s="217">
        <v>0.28340285714285712</v>
      </c>
      <c r="R20" s="218">
        <v>0.27747953235139633</v>
      </c>
      <c r="S20" s="219">
        <v>1.027074285714286E-2</v>
      </c>
      <c r="T20" s="218">
        <v>1.7863211407383443E-2</v>
      </c>
    </row>
    <row r="21" spans="1:20" x14ac:dyDescent="0.3">
      <c r="A21" s="213" t="s">
        <v>257</v>
      </c>
      <c r="B21" s="143">
        <v>5</v>
      </c>
      <c r="C21" s="118">
        <v>615.79999999999995</v>
      </c>
      <c r="D21" s="120">
        <v>196.45279331177761</v>
      </c>
      <c r="E21" s="118">
        <v>87.792791619946641</v>
      </c>
      <c r="F21" s="120">
        <v>20.231365244240532</v>
      </c>
      <c r="G21" s="118">
        <v>57271.199999999997</v>
      </c>
      <c r="H21" s="120">
        <v>15062.685325000977</v>
      </c>
      <c r="I21" s="118">
        <v>0.5400600000000001</v>
      </c>
      <c r="J21" s="120">
        <v>0.13796094737279777</v>
      </c>
      <c r="K21" s="118">
        <v>6.4559999999999979E-2</v>
      </c>
      <c r="L21" s="120">
        <v>0.10538198612666209</v>
      </c>
      <c r="M21" s="118">
        <v>0.50218000000000007</v>
      </c>
      <c r="N21" s="120">
        <v>0.23645363604732303</v>
      </c>
      <c r="O21" s="118">
        <v>6.7400000000000002E-2</v>
      </c>
      <c r="P21" s="120">
        <v>4.4713085333043169E-2</v>
      </c>
      <c r="Q21" s="118">
        <v>0.34423999999999999</v>
      </c>
      <c r="R21" s="120">
        <v>6.5053078328392799E-2</v>
      </c>
      <c r="S21" s="214">
        <v>1.5693999999999999E-3</v>
      </c>
      <c r="T21" s="120">
        <v>1.4590218641267858E-3</v>
      </c>
    </row>
    <row r="22" spans="1:20" x14ac:dyDescent="0.3">
      <c r="A22" s="215" t="s">
        <v>259</v>
      </c>
      <c r="B22" s="216">
        <v>4</v>
      </c>
      <c r="C22" s="217">
        <v>265.5</v>
      </c>
      <c r="D22" s="218">
        <v>149.77650015940418</v>
      </c>
      <c r="E22" s="217">
        <v>50.120406452821804</v>
      </c>
      <c r="F22" s="218">
        <v>19.306857810879258</v>
      </c>
      <c r="G22" s="217">
        <v>29927.25</v>
      </c>
      <c r="H22" s="218">
        <v>25363.439059336306</v>
      </c>
      <c r="I22" s="217">
        <v>4.7499999999999999E-3</v>
      </c>
      <c r="J22" s="218">
        <v>6.9361372535439352E-3</v>
      </c>
      <c r="K22" s="217">
        <v>0.973325</v>
      </c>
      <c r="L22" s="218">
        <v>1.8189626164382827E-2</v>
      </c>
      <c r="M22" s="217">
        <v>0.87375000000000003</v>
      </c>
      <c r="N22" s="218">
        <v>0.12031238506487969</v>
      </c>
      <c r="O22" s="217">
        <v>8.9474999999999999E-2</v>
      </c>
      <c r="P22" s="218">
        <v>3.7263330947908228E-2</v>
      </c>
      <c r="Q22" s="217">
        <v>0.11124999999999999</v>
      </c>
      <c r="R22" s="218">
        <v>7.4565116956031602E-2</v>
      </c>
      <c r="S22" s="219">
        <v>5.2777500000000003E-3</v>
      </c>
      <c r="T22" s="218">
        <v>4.7507241816379959E-3</v>
      </c>
    </row>
    <row r="23" spans="1:20" x14ac:dyDescent="0.3">
      <c r="A23" s="211" t="s">
        <v>263</v>
      </c>
      <c r="B23" s="144">
        <v>1</v>
      </c>
      <c r="C23" s="105">
        <v>218</v>
      </c>
      <c r="D23" s="107">
        <v>0</v>
      </c>
      <c r="E23" s="105">
        <v>45.493268501212903</v>
      </c>
      <c r="F23" s="107">
        <v>0</v>
      </c>
      <c r="G23" s="105">
        <v>13979</v>
      </c>
      <c r="H23" s="107">
        <v>0</v>
      </c>
      <c r="I23" s="105">
        <v>4.8999999999999998E-3</v>
      </c>
      <c r="J23" s="107">
        <v>0</v>
      </c>
      <c r="K23" s="105">
        <v>0.94899999999999995</v>
      </c>
      <c r="L23" s="107">
        <v>0</v>
      </c>
      <c r="M23" s="105">
        <v>0.86719999999999997</v>
      </c>
      <c r="N23" s="107">
        <v>0</v>
      </c>
      <c r="O23" s="105">
        <v>7.0900000000000005E-2</v>
      </c>
      <c r="P23" s="107">
        <v>0</v>
      </c>
      <c r="Q23" s="105">
        <v>2.6499999999999999E-2</v>
      </c>
      <c r="R23" s="107">
        <v>0</v>
      </c>
      <c r="S23" s="212">
        <v>6.0919999999999993E-3</v>
      </c>
      <c r="T23" s="107">
        <v>0</v>
      </c>
    </row>
    <row r="24" spans="1:20" ht="15" thickBot="1" x14ac:dyDescent="0.35">
      <c r="A24" s="275" t="s">
        <v>270</v>
      </c>
      <c r="B24" s="276">
        <v>12</v>
      </c>
      <c r="C24" s="277">
        <v>590.08333333333337</v>
      </c>
      <c r="D24" s="278">
        <v>131.04645833605818</v>
      </c>
      <c r="E24" s="277">
        <v>86.050680094060979</v>
      </c>
      <c r="F24" s="278">
        <v>12.375767122188947</v>
      </c>
      <c r="G24" s="277">
        <v>43763.166666666664</v>
      </c>
      <c r="H24" s="278">
        <v>18176.550026855701</v>
      </c>
      <c r="I24" s="277">
        <v>0.44945833333333329</v>
      </c>
      <c r="J24" s="278">
        <v>0.14940435346178291</v>
      </c>
      <c r="K24" s="277">
        <v>0.18773333333333334</v>
      </c>
      <c r="L24" s="278">
        <v>0.12785837572261052</v>
      </c>
      <c r="M24" s="277">
        <v>0.75799166666666673</v>
      </c>
      <c r="N24" s="278">
        <v>0.14286914202312592</v>
      </c>
      <c r="O24" s="277">
        <v>0.11450833333333332</v>
      </c>
      <c r="P24" s="278">
        <v>5.8992025013144926E-2</v>
      </c>
      <c r="Q24" s="277">
        <v>0.40955000000000003</v>
      </c>
      <c r="R24" s="278">
        <v>0.14817262352957233</v>
      </c>
      <c r="S24" s="279">
        <v>4.2191666666666662E-3</v>
      </c>
      <c r="T24" s="278">
        <v>5.5004945204678623E-3</v>
      </c>
    </row>
  </sheetData>
  <mergeCells count="16">
    <mergeCell ref="S8:T8"/>
    <mergeCell ref="A1:T1"/>
    <mergeCell ref="I8:J8"/>
    <mergeCell ref="K8:L8"/>
    <mergeCell ref="M8:N8"/>
    <mergeCell ref="O8:P8"/>
    <mergeCell ref="Q8:R8"/>
    <mergeCell ref="B3:M3"/>
    <mergeCell ref="H4:M4"/>
    <mergeCell ref="H5:M5"/>
    <mergeCell ref="G6:M6"/>
    <mergeCell ref="A8:A9"/>
    <mergeCell ref="B8:B9"/>
    <mergeCell ref="C8:D8"/>
    <mergeCell ref="E8:F8"/>
    <mergeCell ref="G8:H8"/>
  </mergeCells>
  <conditionalFormatting sqref="G10:G24">
    <cfRule type="cellIs" dxfId="332" priority="33" operator="lessThanOrEqual">
      <formula>29538</formula>
    </cfRule>
    <cfRule type="cellIs" dxfId="331" priority="34" operator="greaterThanOrEqual">
      <formula>54785</formula>
    </cfRule>
  </conditionalFormatting>
  <conditionalFormatting sqref="I10:I24">
    <cfRule type="cellIs" dxfId="330" priority="29" operator="lessThanOrEqual">
      <formula>0.0097</formula>
    </cfRule>
    <cfRule type="cellIs" dxfId="329" priority="30" operator="greaterThanOrEqual">
      <formula>0.5725</formula>
    </cfRule>
  </conditionalFormatting>
  <conditionalFormatting sqref="K10:K24">
    <cfRule type="cellIs" dxfId="328" priority="27" operator="lessThanOrEqual">
      <formula>0.0247</formula>
    </cfRule>
    <cfRule type="cellIs" dxfId="327" priority="28" operator="greaterThanOrEqual">
      <formula>0.9679</formula>
    </cfRule>
  </conditionalFormatting>
  <conditionalFormatting sqref="M10:M24">
    <cfRule type="cellIs" dxfId="326" priority="23" operator="lessThanOrEqual">
      <formula>0.4311</formula>
    </cfRule>
    <cfRule type="cellIs" dxfId="325" priority="24" operator="greaterThanOrEqual">
      <formula>0.725</formula>
    </cfRule>
  </conditionalFormatting>
  <conditionalFormatting sqref="O10:O24">
    <cfRule type="cellIs" dxfId="324" priority="21" operator="lessThanOrEqual">
      <formula>0.0556</formula>
    </cfRule>
    <cfRule type="cellIs" dxfId="323" priority="22" operator="greaterThanOrEqual">
      <formula>0.1671</formula>
    </cfRule>
  </conditionalFormatting>
  <conditionalFormatting sqref="Q10:Q24">
    <cfRule type="cellIs" dxfId="322" priority="19" operator="lessThanOrEqual">
      <formula>0.0697</formula>
    </cfRule>
    <cfRule type="cellIs" dxfId="321" priority="20" operator="greaterThanOrEqual">
      <formula>0.3348</formula>
    </cfRule>
  </conditionalFormatting>
  <conditionalFormatting sqref="S10:S24">
    <cfRule type="cellIs" dxfId="320" priority="5" operator="lessThanOrEqual">
      <formula>0.002066</formula>
    </cfRule>
    <cfRule type="cellIs" dxfId="319" priority="6" operator="greaterThanOrEqual">
      <formula>0.014184</formula>
    </cfRule>
  </conditionalFormatting>
  <conditionalFormatting sqref="C10:C24">
    <cfRule type="cellIs" dxfId="318" priority="3" operator="lessThanOrEqual">
      <formula>519</formula>
    </cfRule>
    <cfRule type="cellIs" dxfId="317" priority="4" operator="greaterThanOrEqual">
      <formula>688</formula>
    </cfRule>
  </conditionalFormatting>
  <conditionalFormatting sqref="E10:E24">
    <cfRule type="cellIs" dxfId="316" priority="1" operator="lessThanOrEqual">
      <formula>79.7</formula>
    </cfRule>
    <cfRule type="cellIs" dxfId="315" priority="2" operator="greaterThanOrEqual">
      <formula>95.4</formula>
    </cfRule>
  </conditionalFormatting>
  <pageMargins left="0.7" right="0.7" top="0.75" bottom="0.75" header="0.3" footer="0.3"/>
  <pageSetup scale="69" orientation="landscape" horizontalDpi="4294967293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AJ84"/>
  <sheetViews>
    <sheetView workbookViewId="0">
      <selection sqref="A1:XFD1048576"/>
    </sheetView>
  </sheetViews>
  <sheetFormatPr defaultRowHeight="14.4" x14ac:dyDescent="0.3"/>
  <cols>
    <col min="1" max="1" width="17.5546875" style="62" customWidth="1"/>
    <col min="2" max="16384" width="8.88671875" style="62"/>
  </cols>
  <sheetData>
    <row r="1" spans="1:36" ht="15" thickBot="1" x14ac:dyDescent="0.35">
      <c r="B1" s="298" t="s">
        <v>197</v>
      </c>
      <c r="C1" s="300"/>
      <c r="D1" s="300"/>
      <c r="E1" s="300"/>
      <c r="F1" s="300"/>
      <c r="G1" s="300"/>
      <c r="H1" s="300"/>
      <c r="I1" s="300"/>
      <c r="J1" s="300"/>
      <c r="K1" s="300"/>
      <c r="L1" s="300"/>
      <c r="M1" s="299"/>
    </row>
    <row r="2" spans="1:36" x14ac:dyDescent="0.3">
      <c r="B2" s="203"/>
      <c r="C2" s="225" t="s">
        <v>198</v>
      </c>
      <c r="D2" s="225"/>
      <c r="E2" s="225"/>
      <c r="F2" s="270"/>
      <c r="G2" s="273"/>
      <c r="H2" s="313" t="s">
        <v>418</v>
      </c>
      <c r="I2" s="313"/>
      <c r="J2" s="313"/>
      <c r="K2" s="313"/>
      <c r="L2" s="313"/>
      <c r="M2" s="314"/>
      <c r="N2" s="269"/>
    </row>
    <row r="3" spans="1:36" x14ac:dyDescent="0.3">
      <c r="B3" s="105"/>
      <c r="C3" s="226" t="s">
        <v>199</v>
      </c>
      <c r="D3" s="226"/>
      <c r="E3" s="226"/>
      <c r="F3" s="271"/>
      <c r="G3" s="274"/>
      <c r="H3" s="315" t="s">
        <v>419</v>
      </c>
      <c r="I3" s="315"/>
      <c r="J3" s="315"/>
      <c r="K3" s="315"/>
      <c r="L3" s="315"/>
      <c r="M3" s="316"/>
    </row>
    <row r="4" spans="1:36" ht="15" thickBot="1" x14ac:dyDescent="0.35">
      <c r="B4" s="204"/>
      <c r="C4" s="227" t="s">
        <v>200</v>
      </c>
      <c r="D4" s="227"/>
      <c r="E4" s="227"/>
      <c r="F4" s="272"/>
      <c r="G4" s="317"/>
      <c r="H4" s="318"/>
      <c r="I4" s="318"/>
      <c r="J4" s="318"/>
      <c r="K4" s="318"/>
      <c r="L4" s="318"/>
      <c r="M4" s="319"/>
    </row>
    <row r="5" spans="1:36" ht="15" thickBot="1" x14ac:dyDescent="0.35"/>
    <row r="6" spans="1:36" s="3" customFormat="1" ht="15" thickBot="1" x14ac:dyDescent="0.35">
      <c r="A6" s="320" t="s">
        <v>201</v>
      </c>
      <c r="B6" s="324" t="s">
        <v>202</v>
      </c>
      <c r="C6" s="312" t="s">
        <v>130</v>
      </c>
      <c r="D6" s="311"/>
      <c r="E6" s="312" t="s">
        <v>131</v>
      </c>
      <c r="F6" s="311"/>
      <c r="G6" s="312" t="s">
        <v>25</v>
      </c>
      <c r="H6" s="311"/>
      <c r="I6" s="312" t="s">
        <v>26</v>
      </c>
      <c r="J6" s="311"/>
      <c r="K6" s="312" t="s">
        <v>27</v>
      </c>
      <c r="L6" s="311"/>
      <c r="M6" s="312" t="s">
        <v>28</v>
      </c>
      <c r="N6" s="311"/>
      <c r="O6" s="312" t="s">
        <v>29</v>
      </c>
      <c r="P6" s="311"/>
      <c r="Q6" s="312" t="s">
        <v>30</v>
      </c>
      <c r="R6" s="311"/>
      <c r="S6" s="312" t="s">
        <v>31</v>
      </c>
      <c r="T6" s="311"/>
      <c r="U6" s="312" t="s">
        <v>32</v>
      </c>
      <c r="V6" s="311"/>
      <c r="W6" s="312" t="s">
        <v>33</v>
      </c>
      <c r="X6" s="311"/>
      <c r="Y6" s="312" t="s">
        <v>34</v>
      </c>
      <c r="Z6" s="311"/>
      <c r="AA6" s="312" t="s">
        <v>35</v>
      </c>
      <c r="AB6" s="311"/>
      <c r="AC6" s="312" t="s">
        <v>36</v>
      </c>
      <c r="AD6" s="311"/>
      <c r="AE6" s="312" t="s">
        <v>37</v>
      </c>
      <c r="AF6" s="311"/>
      <c r="AG6" s="312" t="s">
        <v>38</v>
      </c>
      <c r="AH6" s="311"/>
      <c r="AI6" s="310" t="s">
        <v>39</v>
      </c>
      <c r="AJ6" s="311"/>
    </row>
    <row r="7" spans="1:36" s="3" customFormat="1" ht="15" thickBot="1" x14ac:dyDescent="0.35">
      <c r="A7" s="321"/>
      <c r="B7" s="323"/>
      <c r="C7" s="205" t="s">
        <v>203</v>
      </c>
      <c r="D7" s="206" t="s">
        <v>204</v>
      </c>
      <c r="E7" s="205" t="s">
        <v>203</v>
      </c>
      <c r="F7" s="206" t="s">
        <v>204</v>
      </c>
      <c r="G7" s="205" t="s">
        <v>203</v>
      </c>
      <c r="H7" s="206" t="s">
        <v>204</v>
      </c>
      <c r="I7" s="205" t="s">
        <v>203</v>
      </c>
      <c r="J7" s="206" t="s">
        <v>204</v>
      </c>
      <c r="K7" s="205" t="s">
        <v>203</v>
      </c>
      <c r="L7" s="206" t="s">
        <v>204</v>
      </c>
      <c r="M7" s="205" t="s">
        <v>203</v>
      </c>
      <c r="N7" s="206" t="s">
        <v>204</v>
      </c>
      <c r="O7" s="205" t="s">
        <v>203</v>
      </c>
      <c r="P7" s="206" t="s">
        <v>204</v>
      </c>
      <c r="Q7" s="205" t="s">
        <v>203</v>
      </c>
      <c r="R7" s="206" t="s">
        <v>204</v>
      </c>
      <c r="S7" s="205" t="s">
        <v>203</v>
      </c>
      <c r="T7" s="206" t="s">
        <v>204</v>
      </c>
      <c r="U7" s="205" t="s">
        <v>203</v>
      </c>
      <c r="V7" s="206" t="s">
        <v>204</v>
      </c>
      <c r="W7" s="205" t="s">
        <v>203</v>
      </c>
      <c r="X7" s="206" t="s">
        <v>204</v>
      </c>
      <c r="Y7" s="205" t="s">
        <v>203</v>
      </c>
      <c r="Z7" s="206" t="s">
        <v>204</v>
      </c>
      <c r="AA7" s="205" t="s">
        <v>203</v>
      </c>
      <c r="AB7" s="206" t="s">
        <v>204</v>
      </c>
      <c r="AC7" s="205" t="s">
        <v>203</v>
      </c>
      <c r="AD7" s="206" t="s">
        <v>204</v>
      </c>
      <c r="AE7" s="205" t="s">
        <v>203</v>
      </c>
      <c r="AF7" s="206" t="s">
        <v>204</v>
      </c>
      <c r="AG7" s="205" t="s">
        <v>203</v>
      </c>
      <c r="AH7" s="206" t="s">
        <v>204</v>
      </c>
      <c r="AI7" s="207" t="s">
        <v>203</v>
      </c>
      <c r="AJ7" s="206" t="s">
        <v>204</v>
      </c>
    </row>
    <row r="8" spans="1:36" x14ac:dyDescent="0.3">
      <c r="A8" s="208" t="s">
        <v>205</v>
      </c>
      <c r="B8" s="209">
        <v>8</v>
      </c>
      <c r="C8" s="4">
        <v>606.125</v>
      </c>
      <c r="D8" s="6">
        <v>27.440520090864585</v>
      </c>
      <c r="E8" s="4">
        <v>88.004280485107557</v>
      </c>
      <c r="F8" s="6">
        <v>2.5475224961611391</v>
      </c>
      <c r="G8" s="4">
        <v>43291.375</v>
      </c>
      <c r="H8" s="6">
        <v>9718.6195365611766</v>
      </c>
      <c r="I8" s="4">
        <v>0.20048749999999999</v>
      </c>
      <c r="J8" s="6">
        <v>7.9889055883769197E-2</v>
      </c>
      <c r="K8" s="4">
        <v>0.31361249999999996</v>
      </c>
      <c r="L8" s="6">
        <v>0.14443916601314016</v>
      </c>
      <c r="M8" s="4">
        <v>3.8962500000000004E-2</v>
      </c>
      <c r="N8" s="6">
        <v>2.4021772118523754E-2</v>
      </c>
      <c r="O8" s="4">
        <v>0.44738749999999999</v>
      </c>
      <c r="P8" s="6">
        <v>0.12032983761905676</v>
      </c>
      <c r="Q8" s="4">
        <v>0.66503750000000006</v>
      </c>
      <c r="R8" s="6">
        <v>0.15426395688188815</v>
      </c>
      <c r="S8" s="4">
        <v>0.21023749999999999</v>
      </c>
      <c r="T8" s="6">
        <v>7.6669605404339633E-2</v>
      </c>
      <c r="U8" s="4">
        <v>0.19187500000000002</v>
      </c>
      <c r="V8" s="6">
        <v>6.5511127735239386E-2</v>
      </c>
      <c r="W8" s="4">
        <v>5.8662499999999999E-2</v>
      </c>
      <c r="X8" s="6">
        <v>4.2715334733893537E-2</v>
      </c>
      <c r="Y8" s="4">
        <v>3.4562500000000003E-2</v>
      </c>
      <c r="Z8" s="6">
        <v>7.4651452000039876E-3</v>
      </c>
      <c r="AA8" s="4">
        <v>5.0000000000000002E-5</v>
      </c>
      <c r="AB8" s="6">
        <v>1.4142135623730951E-4</v>
      </c>
      <c r="AC8" s="4">
        <v>3.4124999999999997E-3</v>
      </c>
      <c r="AD8" s="6">
        <v>2.1423868531550106E-3</v>
      </c>
      <c r="AE8" s="4">
        <v>7.6249999999999998E-3</v>
      </c>
      <c r="AF8" s="6">
        <v>2.8684241567204028E-3</v>
      </c>
      <c r="AG8" s="4">
        <v>2.6912499999999999E-2</v>
      </c>
      <c r="AH8" s="6">
        <v>8.6754888705396424E-3</v>
      </c>
      <c r="AI8" s="43">
        <v>1.947875E-3</v>
      </c>
      <c r="AJ8" s="6">
        <v>1.3653687557893342E-3</v>
      </c>
    </row>
    <row r="9" spans="1:36" x14ac:dyDescent="0.3">
      <c r="A9" s="210" t="s">
        <v>206</v>
      </c>
      <c r="B9" s="145">
        <v>5</v>
      </c>
      <c r="C9" s="8">
        <v>655.6</v>
      </c>
      <c r="D9" s="10">
        <v>51.344912114054694</v>
      </c>
      <c r="E9" s="8">
        <v>92.505636038086251</v>
      </c>
      <c r="F9" s="10">
        <v>4.6348687794441057</v>
      </c>
      <c r="G9" s="8">
        <v>46061.8</v>
      </c>
      <c r="H9" s="10">
        <v>4056.692334895512</v>
      </c>
      <c r="I9" s="8">
        <v>5.2599999999999991E-3</v>
      </c>
      <c r="J9" s="10">
        <v>6.0883495300450693E-3</v>
      </c>
      <c r="K9" s="8">
        <v>0.53695999999999999</v>
      </c>
      <c r="L9" s="10">
        <v>5.0018576549118239E-2</v>
      </c>
      <c r="M9" s="8">
        <v>1.4160000000000001E-2</v>
      </c>
      <c r="N9" s="10">
        <v>1.4167321553490623E-2</v>
      </c>
      <c r="O9" s="8">
        <v>0.43975999999999998</v>
      </c>
      <c r="P9" s="10">
        <v>4.4921576107701311E-2</v>
      </c>
      <c r="Q9" s="8">
        <v>0.39306000000000002</v>
      </c>
      <c r="R9" s="10">
        <v>0.10692989759650959</v>
      </c>
      <c r="S9" s="8">
        <v>0.22886000000000001</v>
      </c>
      <c r="T9" s="10">
        <v>3.3090074040412719E-2</v>
      </c>
      <c r="U9" s="8">
        <v>9.1359999999999997E-2</v>
      </c>
      <c r="V9" s="10">
        <v>2.1602847034592473E-2</v>
      </c>
      <c r="W9" s="8">
        <v>1.8120000000000004E-2</v>
      </c>
      <c r="X9" s="10">
        <v>2.8603006834946567E-2</v>
      </c>
      <c r="Y9" s="8">
        <v>8.9559999999999987E-2</v>
      </c>
      <c r="Z9" s="10">
        <v>5.5384591720080457E-2</v>
      </c>
      <c r="AA9" s="8">
        <v>0</v>
      </c>
      <c r="AB9" s="10">
        <v>0</v>
      </c>
      <c r="AC9" s="8">
        <v>4.5799999999999999E-3</v>
      </c>
      <c r="AD9" s="10">
        <v>2.9329166370696594E-3</v>
      </c>
      <c r="AE9" s="8">
        <v>9.6200000000000001E-3</v>
      </c>
      <c r="AF9" s="10">
        <v>5.3765230400324732E-3</v>
      </c>
      <c r="AG9" s="8">
        <v>7.9899999999999999E-2</v>
      </c>
      <c r="AH9" s="10">
        <v>5.3366796793511979E-2</v>
      </c>
      <c r="AI9" s="44">
        <v>3.5539999999999994E-3</v>
      </c>
      <c r="AJ9" s="10">
        <v>1.9840021421359414E-3</v>
      </c>
    </row>
    <row r="10" spans="1:36" x14ac:dyDescent="0.3">
      <c r="A10" s="211" t="s">
        <v>207</v>
      </c>
      <c r="B10" s="144">
        <v>5</v>
      </c>
      <c r="C10" s="105">
        <v>486.4</v>
      </c>
      <c r="D10" s="107">
        <v>128.55076818129089</v>
      </c>
      <c r="E10" s="105">
        <v>75.936003555327417</v>
      </c>
      <c r="F10" s="107">
        <v>12.8343425899556</v>
      </c>
      <c r="G10" s="105">
        <v>35171.199999999997</v>
      </c>
      <c r="H10" s="107">
        <v>9118.276492846664</v>
      </c>
      <c r="I10" s="105">
        <v>0.60432000000000008</v>
      </c>
      <c r="J10" s="107">
        <v>0.32984423899774262</v>
      </c>
      <c r="K10" s="105">
        <v>0.23858000000000001</v>
      </c>
      <c r="L10" s="107">
        <v>0.20503334362976181</v>
      </c>
      <c r="M10" s="105">
        <v>0.10084</v>
      </c>
      <c r="N10" s="107">
        <v>0.13088075870806984</v>
      </c>
      <c r="O10" s="105">
        <v>5.2980000000000006E-2</v>
      </c>
      <c r="P10" s="107">
        <v>3.5965497355104091E-2</v>
      </c>
      <c r="Q10" s="105">
        <v>0.6871600000000001</v>
      </c>
      <c r="R10" s="107">
        <v>7.4785312729171632E-2</v>
      </c>
      <c r="S10" s="105">
        <v>0.20666000000000001</v>
      </c>
      <c r="T10" s="107">
        <v>9.9636052711857187E-2</v>
      </c>
      <c r="U10" s="105">
        <v>0.22256000000000001</v>
      </c>
      <c r="V10" s="107">
        <v>0.12770300701236445</v>
      </c>
      <c r="W10" s="105">
        <v>1.2499999999999999E-2</v>
      </c>
      <c r="X10" s="107">
        <v>1.3990711204224038E-2</v>
      </c>
      <c r="Y10" s="105">
        <v>9.0579999999999994E-2</v>
      </c>
      <c r="Z10" s="107">
        <v>0.10649742719897042</v>
      </c>
      <c r="AA10" s="105">
        <v>4.1999999999999996E-4</v>
      </c>
      <c r="AB10" s="107">
        <v>6.5726706900619942E-4</v>
      </c>
      <c r="AC10" s="105">
        <v>8.9400000000000018E-3</v>
      </c>
      <c r="AD10" s="107">
        <v>9.8388515589981334E-3</v>
      </c>
      <c r="AE10" s="105">
        <v>1.532E-2</v>
      </c>
      <c r="AF10" s="107">
        <v>1.5799905063005916E-2</v>
      </c>
      <c r="AG10" s="105">
        <v>7.5259999999999994E-2</v>
      </c>
      <c r="AH10" s="107">
        <v>9.0890500053635997E-2</v>
      </c>
      <c r="AI10" s="212">
        <v>1.4968E-3</v>
      </c>
      <c r="AJ10" s="107">
        <v>1.4236062306691413E-3</v>
      </c>
    </row>
    <row r="11" spans="1:36" x14ac:dyDescent="0.3">
      <c r="A11" s="210" t="s">
        <v>208</v>
      </c>
      <c r="B11" s="145">
        <v>5</v>
      </c>
      <c r="C11" s="8">
        <v>717.6</v>
      </c>
      <c r="D11" s="10">
        <v>20.18167485616593</v>
      </c>
      <c r="E11" s="8">
        <v>98.061587809933059</v>
      </c>
      <c r="F11" s="10">
        <v>1.7577344418893091</v>
      </c>
      <c r="G11" s="8">
        <v>56489.2</v>
      </c>
      <c r="H11" s="10">
        <v>4958.3257960727024</v>
      </c>
      <c r="I11" s="8">
        <v>1.61E-2</v>
      </c>
      <c r="J11" s="10">
        <v>1.6031219541881397E-2</v>
      </c>
      <c r="K11" s="8">
        <v>0.36802000000000001</v>
      </c>
      <c r="L11" s="10">
        <v>0.24314102286533212</v>
      </c>
      <c r="M11" s="8">
        <v>0.41988000000000003</v>
      </c>
      <c r="N11" s="10">
        <v>0.32890761164801274</v>
      </c>
      <c r="O11" s="8">
        <v>0.19692000000000001</v>
      </c>
      <c r="P11" s="10">
        <v>0.14315087146084721</v>
      </c>
      <c r="Q11" s="8">
        <v>9.569999999999998E-2</v>
      </c>
      <c r="R11" s="10">
        <v>3.9076015661784168E-2</v>
      </c>
      <c r="S11" s="8">
        <v>8.1380000000000008E-2</v>
      </c>
      <c r="T11" s="10">
        <v>3.3604642536411523E-2</v>
      </c>
      <c r="U11" s="8">
        <v>0.17758000000000002</v>
      </c>
      <c r="V11" s="10">
        <v>6.2184861501815618E-2</v>
      </c>
      <c r="W11" s="8">
        <v>1.9400000000000001E-3</v>
      </c>
      <c r="X11" s="10">
        <v>1.9578048932414075E-3</v>
      </c>
      <c r="Y11" s="8">
        <v>4.1880000000000001E-2</v>
      </c>
      <c r="Z11" s="10">
        <v>1.6526100568494656E-2</v>
      </c>
      <c r="AA11" s="50">
        <v>1.7999999999999998E-4</v>
      </c>
      <c r="AB11" s="12">
        <v>2.4899799195977462E-4</v>
      </c>
      <c r="AC11" s="8">
        <v>3.1199999999999999E-3</v>
      </c>
      <c r="AD11" s="10">
        <v>1.517234326002414E-3</v>
      </c>
      <c r="AE11" s="8">
        <v>7.239999999999999E-3</v>
      </c>
      <c r="AF11" s="10">
        <v>3.9884834210511654E-3</v>
      </c>
      <c r="AG11" s="8">
        <v>3.4600000000000006E-2</v>
      </c>
      <c r="AH11" s="10">
        <v>1.2670438035048347E-2</v>
      </c>
      <c r="AI11" s="44">
        <v>1.20854E-2</v>
      </c>
      <c r="AJ11" s="10">
        <v>3.0640501464564841E-3</v>
      </c>
    </row>
    <row r="12" spans="1:36" x14ac:dyDescent="0.3">
      <c r="A12" s="210" t="s">
        <v>209</v>
      </c>
      <c r="B12" s="145">
        <v>15</v>
      </c>
      <c r="C12" s="8">
        <v>564.20000000000005</v>
      </c>
      <c r="D12" s="10">
        <v>39.06624410627964</v>
      </c>
      <c r="E12" s="8">
        <v>84.025205476385892</v>
      </c>
      <c r="F12" s="10">
        <v>3.7415406225532695</v>
      </c>
      <c r="G12" s="8">
        <v>37536.333333333336</v>
      </c>
      <c r="H12" s="10">
        <v>8390.5655663852267</v>
      </c>
      <c r="I12" s="8">
        <v>2.96E-3</v>
      </c>
      <c r="J12" s="10">
        <v>4.9442318484703533E-3</v>
      </c>
      <c r="K12" s="8">
        <v>3.9133333333333338E-3</v>
      </c>
      <c r="L12" s="10">
        <v>3.1843067571780083E-3</v>
      </c>
      <c r="M12" s="8">
        <v>0.98498000000000008</v>
      </c>
      <c r="N12" s="10">
        <v>8.1759403128936776E-3</v>
      </c>
      <c r="O12" s="8">
        <v>6.7533333333333325E-3</v>
      </c>
      <c r="P12" s="10">
        <v>7.5401654649016317E-3</v>
      </c>
      <c r="Q12" s="8">
        <v>0.47203333333333336</v>
      </c>
      <c r="R12" s="10">
        <v>0.17524472955868081</v>
      </c>
      <c r="S12" s="8">
        <v>6.5213333333333331E-2</v>
      </c>
      <c r="T12" s="10">
        <v>1.7264532870544073E-2</v>
      </c>
      <c r="U12" s="8">
        <v>9.9866666666666687E-2</v>
      </c>
      <c r="V12" s="10">
        <v>3.0459614167584068E-2</v>
      </c>
      <c r="W12" s="8">
        <v>4.718E-2</v>
      </c>
      <c r="X12" s="10">
        <v>4.5274988364753577E-2</v>
      </c>
      <c r="Y12" s="8">
        <v>9.0406666666666677E-2</v>
      </c>
      <c r="Z12" s="10">
        <v>2.2788890359329069E-2</v>
      </c>
      <c r="AA12" s="50">
        <v>2.7333333333333338E-4</v>
      </c>
      <c r="AB12" s="12">
        <v>3.2616093018777146E-4</v>
      </c>
      <c r="AC12" s="8">
        <v>9.6066666666666696E-3</v>
      </c>
      <c r="AD12" s="10">
        <v>2.8247545194650266E-3</v>
      </c>
      <c r="AE12" s="8">
        <v>2.6566666666666666E-2</v>
      </c>
      <c r="AF12" s="10">
        <v>8.0420028303781112E-3</v>
      </c>
      <c r="AG12" s="8">
        <v>6.3826666666666657E-2</v>
      </c>
      <c r="AH12" s="10">
        <v>1.5820938506867933E-2</v>
      </c>
      <c r="AI12" s="44">
        <v>1.7606066666666666E-2</v>
      </c>
      <c r="AJ12" s="10">
        <v>5.3234310293089615E-3</v>
      </c>
    </row>
    <row r="13" spans="1:36" x14ac:dyDescent="0.3">
      <c r="A13" s="210" t="s">
        <v>210</v>
      </c>
      <c r="B13" s="145">
        <v>24</v>
      </c>
      <c r="C13" s="8">
        <v>601.45833333333337</v>
      </c>
      <c r="D13" s="10">
        <v>71.16360767956499</v>
      </c>
      <c r="E13" s="8">
        <v>87.453473212065447</v>
      </c>
      <c r="F13" s="10">
        <v>6.5406889691690022</v>
      </c>
      <c r="G13" s="8">
        <v>37440.333333333336</v>
      </c>
      <c r="H13" s="10">
        <v>9646.0879868097454</v>
      </c>
      <c r="I13" s="8">
        <v>7.7916666666666664E-3</v>
      </c>
      <c r="J13" s="10">
        <v>1.6574624834541415E-2</v>
      </c>
      <c r="K13" s="8">
        <v>4.4424999999999999E-2</v>
      </c>
      <c r="L13" s="10">
        <v>0.10634683311243208</v>
      </c>
      <c r="M13" s="8">
        <v>0.86825416666666644</v>
      </c>
      <c r="N13" s="10">
        <v>0.22413859256615468</v>
      </c>
      <c r="O13" s="8">
        <v>7.8574999999999992E-2</v>
      </c>
      <c r="P13" s="10">
        <v>0.16179562860220487</v>
      </c>
      <c r="Q13" s="8">
        <v>0.55448333333333333</v>
      </c>
      <c r="R13" s="10">
        <v>0.16329531707832359</v>
      </c>
      <c r="S13" s="8">
        <v>0.10928333333333334</v>
      </c>
      <c r="T13" s="10">
        <v>6.0474045217163479E-2</v>
      </c>
      <c r="U13" s="8">
        <v>7.559583333333332E-2</v>
      </c>
      <c r="V13" s="10">
        <v>5.0894763369189543E-2</v>
      </c>
      <c r="W13" s="8">
        <v>4.1091666666666679E-2</v>
      </c>
      <c r="X13" s="10">
        <v>3.3447751814573039E-2</v>
      </c>
      <c r="Y13" s="8">
        <v>8.8658333333333325E-2</v>
      </c>
      <c r="Z13" s="10">
        <v>3.5592242885538847E-2</v>
      </c>
      <c r="AA13" s="8">
        <v>3.2083333333333334E-4</v>
      </c>
      <c r="AB13" s="10">
        <v>2.4668086523960944E-4</v>
      </c>
      <c r="AC13" s="8">
        <v>1.3216666666666668E-2</v>
      </c>
      <c r="AD13" s="10">
        <v>6.9313193842007554E-3</v>
      </c>
      <c r="AE13" s="8">
        <v>2.998749999999999E-2</v>
      </c>
      <c r="AF13" s="10">
        <v>1.2915488258541472E-2</v>
      </c>
      <c r="AG13" s="8">
        <v>5.8654166666666653E-2</v>
      </c>
      <c r="AH13" s="10">
        <v>2.4750177498997591E-2</v>
      </c>
      <c r="AI13" s="44">
        <v>1.8934916666666669E-2</v>
      </c>
      <c r="AJ13" s="10">
        <v>8.2779743579582624E-3</v>
      </c>
    </row>
    <row r="14" spans="1:36" x14ac:dyDescent="0.3">
      <c r="A14" s="213" t="s">
        <v>211</v>
      </c>
      <c r="B14" s="143">
        <v>3</v>
      </c>
      <c r="C14" s="118">
        <v>513.66666666666663</v>
      </c>
      <c r="D14" s="120">
        <v>124.80918769599181</v>
      </c>
      <c r="E14" s="118">
        <v>78.764383850478836</v>
      </c>
      <c r="F14" s="120">
        <v>12.636977999091247</v>
      </c>
      <c r="G14" s="118">
        <v>56131</v>
      </c>
      <c r="H14" s="120">
        <v>4117.186903700147</v>
      </c>
      <c r="I14" s="118">
        <v>3.7666666666666664E-3</v>
      </c>
      <c r="J14" s="120">
        <v>5.1228247416179803E-3</v>
      </c>
      <c r="K14" s="118">
        <v>8.0666666666666664E-3</v>
      </c>
      <c r="L14" s="120">
        <v>8.7088078020664417E-3</v>
      </c>
      <c r="M14" s="118">
        <v>0.98053333333333326</v>
      </c>
      <c r="N14" s="120">
        <v>1.6976846978556809E-2</v>
      </c>
      <c r="O14" s="118">
        <v>5.1000000000000004E-3</v>
      </c>
      <c r="P14" s="120">
        <v>5.3113086899557989E-3</v>
      </c>
      <c r="Q14" s="118">
        <v>0.30896666666666667</v>
      </c>
      <c r="R14" s="120">
        <v>0.10313555804538663</v>
      </c>
      <c r="S14" s="118">
        <v>3.4633333333333328E-2</v>
      </c>
      <c r="T14" s="120">
        <v>2.5297496582336633E-2</v>
      </c>
      <c r="U14" s="118">
        <v>0.19296666666666665</v>
      </c>
      <c r="V14" s="120">
        <v>4.4286491544638484E-2</v>
      </c>
      <c r="W14" s="118">
        <v>4.0333333333333332E-2</v>
      </c>
      <c r="X14" s="120">
        <v>4.5812807525116087E-2</v>
      </c>
      <c r="Y14" s="118">
        <v>0.19006666666666669</v>
      </c>
      <c r="Z14" s="120">
        <v>0.17233749833780615</v>
      </c>
      <c r="AA14" s="118">
        <v>6.666666666666667E-5</v>
      </c>
      <c r="AB14" s="120">
        <v>1.1547005383792516E-4</v>
      </c>
      <c r="AC14" s="118">
        <v>1.8366666666666667E-2</v>
      </c>
      <c r="AD14" s="120">
        <v>1.3816415357585824E-2</v>
      </c>
      <c r="AE14" s="118">
        <v>3.2899999999999999E-2</v>
      </c>
      <c r="AF14" s="120">
        <v>1.7062532051251959E-2</v>
      </c>
      <c r="AG14" s="118">
        <v>0.15716666666666665</v>
      </c>
      <c r="AH14" s="120">
        <v>0.15529025511387801</v>
      </c>
      <c r="AI14" s="214">
        <v>1.1292333333333335E-2</v>
      </c>
      <c r="AJ14" s="120">
        <v>3.4479539343403778E-3</v>
      </c>
    </row>
    <row r="15" spans="1:36" x14ac:dyDescent="0.3">
      <c r="A15" s="210" t="s">
        <v>212</v>
      </c>
      <c r="B15" s="145">
        <v>9</v>
      </c>
      <c r="C15" s="8">
        <v>606.44444444444446</v>
      </c>
      <c r="D15" s="10">
        <v>35.661993463318588</v>
      </c>
      <c r="E15" s="8">
        <v>88.020334492957261</v>
      </c>
      <c r="F15" s="10">
        <v>3.324498995230512</v>
      </c>
      <c r="G15" s="8">
        <v>39944.555555555555</v>
      </c>
      <c r="H15" s="10">
        <v>5639.5315876212335</v>
      </c>
      <c r="I15" s="8">
        <v>2.8288888888888888E-2</v>
      </c>
      <c r="J15" s="10">
        <v>1.7561779838931795E-2</v>
      </c>
      <c r="K15" s="8">
        <v>0.30599999999999999</v>
      </c>
      <c r="L15" s="10">
        <v>9.8334937840016887E-2</v>
      </c>
      <c r="M15" s="50">
        <v>1.6155555555555558E-2</v>
      </c>
      <c r="N15" s="12">
        <v>1.3878860824209516E-2</v>
      </c>
      <c r="O15" s="8">
        <v>0.6471444444444443</v>
      </c>
      <c r="P15" s="10">
        <v>9.8365899974422077E-2</v>
      </c>
      <c r="Q15" s="8">
        <v>0.62039999999999995</v>
      </c>
      <c r="R15" s="10">
        <v>6.9841678101259935E-2</v>
      </c>
      <c r="S15" s="8">
        <v>0.2277888888888889</v>
      </c>
      <c r="T15" s="10">
        <v>4.5015926194082768E-2</v>
      </c>
      <c r="U15" s="8">
        <v>0.13152222222222221</v>
      </c>
      <c r="V15" s="10">
        <v>3.0675714245057838E-2</v>
      </c>
      <c r="W15" s="8">
        <v>1.6400000000000001E-2</v>
      </c>
      <c r="X15" s="10">
        <v>1.2578950671657792E-2</v>
      </c>
      <c r="Y15" s="8">
        <v>8.9955555555555566E-2</v>
      </c>
      <c r="Z15" s="10">
        <v>0.10815082190061143</v>
      </c>
      <c r="AA15" s="8">
        <v>7.7777777777777782E-5</v>
      </c>
      <c r="AB15" s="10">
        <v>1.3017082793177756E-4</v>
      </c>
      <c r="AC15" s="8">
        <v>7.1111111111111115E-3</v>
      </c>
      <c r="AD15" s="10">
        <v>5.5613497562292478E-3</v>
      </c>
      <c r="AE15" s="8">
        <v>1.3377777777777777E-2</v>
      </c>
      <c r="AF15" s="10">
        <v>7.0729728151919628E-3</v>
      </c>
      <c r="AG15" s="8">
        <v>7.6555555555555543E-2</v>
      </c>
      <c r="AH15" s="10">
        <v>0.10125342106703246</v>
      </c>
      <c r="AI15" s="44">
        <v>5.3644444444444451E-3</v>
      </c>
      <c r="AJ15" s="10">
        <v>1.862354364179325E-3</v>
      </c>
    </row>
    <row r="16" spans="1:36" x14ac:dyDescent="0.3">
      <c r="A16" s="210" t="s">
        <v>213</v>
      </c>
      <c r="B16" s="145">
        <v>14</v>
      </c>
      <c r="C16" s="8">
        <v>630.5</v>
      </c>
      <c r="D16" s="10">
        <v>41.251107211247628</v>
      </c>
      <c r="E16" s="8">
        <v>90.232656771170554</v>
      </c>
      <c r="F16" s="10">
        <v>3.751397303216351</v>
      </c>
      <c r="G16" s="8">
        <v>46070.5</v>
      </c>
      <c r="H16" s="10">
        <v>5090.5317804422266</v>
      </c>
      <c r="I16" s="8">
        <v>2.7485714285714287E-2</v>
      </c>
      <c r="J16" s="10">
        <v>1.7878472535979698E-2</v>
      </c>
      <c r="K16" s="8">
        <v>0.2923857142857143</v>
      </c>
      <c r="L16" s="10">
        <v>0.1674056788722573</v>
      </c>
      <c r="M16" s="8">
        <v>2.8664285714285715E-2</v>
      </c>
      <c r="N16" s="10">
        <v>3.2020897194533091E-2</v>
      </c>
      <c r="O16" s="8">
        <v>0.65238571428571412</v>
      </c>
      <c r="P16" s="10">
        <v>0.17285846970701393</v>
      </c>
      <c r="Q16" s="8">
        <v>0.43722142857142865</v>
      </c>
      <c r="R16" s="10">
        <v>9.9475170296383003E-2</v>
      </c>
      <c r="S16" s="8">
        <v>0.23152857142857144</v>
      </c>
      <c r="T16" s="10">
        <v>7.6744655825680783E-2</v>
      </c>
      <c r="U16" s="8">
        <v>0.10092857142857144</v>
      </c>
      <c r="V16" s="10">
        <v>2.5861448248203498E-2</v>
      </c>
      <c r="W16" s="8">
        <v>1.1685714285714285E-2</v>
      </c>
      <c r="X16" s="10">
        <v>8.1523811663414408E-3</v>
      </c>
      <c r="Y16" s="8">
        <v>7.7350000000000016E-2</v>
      </c>
      <c r="Z16" s="10">
        <v>9.1603256156435511E-2</v>
      </c>
      <c r="AA16" s="8">
        <v>1.0714285714285715E-4</v>
      </c>
      <c r="AB16" s="10">
        <v>2.4640269015229057E-4</v>
      </c>
      <c r="AC16" s="8">
        <v>5.6071428571428574E-3</v>
      </c>
      <c r="AD16" s="10">
        <v>3.3181237250809463E-3</v>
      </c>
      <c r="AE16" s="8">
        <v>1.0999999999999999E-2</v>
      </c>
      <c r="AF16" s="10">
        <v>3.2905458981288059E-3</v>
      </c>
      <c r="AG16" s="8">
        <v>6.6364285714285723E-2</v>
      </c>
      <c r="AH16" s="10">
        <v>8.9114080793129408E-2</v>
      </c>
      <c r="AI16" s="44">
        <v>8.0273571428571416E-3</v>
      </c>
      <c r="AJ16" s="10">
        <v>6.2440829665697606E-3</v>
      </c>
    </row>
    <row r="17" spans="1:36" x14ac:dyDescent="0.3">
      <c r="A17" s="215" t="s">
        <v>214</v>
      </c>
      <c r="B17" s="216">
        <v>7</v>
      </c>
      <c r="C17" s="217">
        <v>704</v>
      </c>
      <c r="D17" s="218">
        <v>128.57293649909377</v>
      </c>
      <c r="E17" s="217">
        <v>96.553316187871673</v>
      </c>
      <c r="F17" s="218">
        <v>11.228145273297679</v>
      </c>
      <c r="G17" s="217">
        <v>81472.571428571435</v>
      </c>
      <c r="H17" s="218">
        <v>13937.518620102879</v>
      </c>
      <c r="I17" s="217">
        <v>8.4285714285714276E-3</v>
      </c>
      <c r="J17" s="218">
        <v>6.4342091681144162E-3</v>
      </c>
      <c r="K17" s="217">
        <v>0.68072857142857146</v>
      </c>
      <c r="L17" s="218">
        <v>0.22705916787103225</v>
      </c>
      <c r="M17" s="217">
        <v>0.2797857142857143</v>
      </c>
      <c r="N17" s="218">
        <v>0.22773600526758631</v>
      </c>
      <c r="O17" s="217">
        <v>2.8514285714285711E-2</v>
      </c>
      <c r="P17" s="218">
        <v>9.2207065115114065E-3</v>
      </c>
      <c r="Q17" s="217">
        <v>0.15588571428571432</v>
      </c>
      <c r="R17" s="218">
        <v>0.15668462409748893</v>
      </c>
      <c r="S17" s="217">
        <v>1.3357142857142857E-2</v>
      </c>
      <c r="T17" s="218">
        <v>9.5578688598901129E-3</v>
      </c>
      <c r="U17" s="217">
        <v>0.49349999999999994</v>
      </c>
      <c r="V17" s="218">
        <v>7.482308021816178E-2</v>
      </c>
      <c r="W17" s="217">
        <v>1.1857142857142858E-3</v>
      </c>
      <c r="X17" s="218">
        <v>2.2378773956799416E-3</v>
      </c>
      <c r="Y17" s="217">
        <v>4.1042857142857145E-2</v>
      </c>
      <c r="Z17" s="218">
        <v>1.3339647314535357E-2</v>
      </c>
      <c r="AA17" s="217">
        <v>4.2857142857142856E-5</v>
      </c>
      <c r="AB17" s="218">
        <v>1.1338934190276815E-4</v>
      </c>
      <c r="AC17" s="217">
        <v>3.3000000000000004E-3</v>
      </c>
      <c r="AD17" s="218">
        <v>1.3711309200802088E-3</v>
      </c>
      <c r="AE17" s="217">
        <v>5.7999999999999996E-3</v>
      </c>
      <c r="AF17" s="218">
        <v>1.5438048235879216E-3</v>
      </c>
      <c r="AG17" s="217">
        <v>3.5242857142857145E-2</v>
      </c>
      <c r="AH17" s="218">
        <v>1.2531807151252797E-2</v>
      </c>
      <c r="AI17" s="219">
        <v>6.0405714285714281E-3</v>
      </c>
      <c r="AJ17" s="218">
        <v>5.9080544416681103E-3</v>
      </c>
    </row>
    <row r="18" spans="1:36" x14ac:dyDescent="0.3">
      <c r="A18" s="211" t="s">
        <v>215</v>
      </c>
      <c r="B18" s="144">
        <v>14</v>
      </c>
      <c r="C18" s="105">
        <v>545.64285714285711</v>
      </c>
      <c r="D18" s="107">
        <v>73.06225705926002</v>
      </c>
      <c r="E18" s="105">
        <v>82.132216102407924</v>
      </c>
      <c r="F18" s="107">
        <v>6.9010501811772178</v>
      </c>
      <c r="G18" s="105">
        <v>44047.642857142855</v>
      </c>
      <c r="H18" s="107">
        <v>12596.557598176412</v>
      </c>
      <c r="I18" s="105">
        <v>0.27277857142857143</v>
      </c>
      <c r="J18" s="107">
        <v>0.14299575130090375</v>
      </c>
      <c r="K18" s="105">
        <v>0.44077142857142848</v>
      </c>
      <c r="L18" s="107">
        <v>0.11676816234001362</v>
      </c>
      <c r="M18" s="105">
        <v>7.9928571428571418E-3</v>
      </c>
      <c r="N18" s="107">
        <v>1.4736791441084522E-2</v>
      </c>
      <c r="O18" s="105">
        <v>0.27517857142857144</v>
      </c>
      <c r="P18" s="107">
        <v>0.11509509231381351</v>
      </c>
      <c r="Q18" s="105">
        <v>0.55279285714285709</v>
      </c>
      <c r="R18" s="107">
        <v>6.8909645013047222E-2</v>
      </c>
      <c r="S18" s="105">
        <v>0.17605714285714288</v>
      </c>
      <c r="T18" s="107">
        <v>7.6209748157868226E-2</v>
      </c>
      <c r="U18" s="105">
        <v>0.18030714285714286</v>
      </c>
      <c r="V18" s="107">
        <v>6.1042059450660838E-2</v>
      </c>
      <c r="W18" s="105">
        <v>5.5999999999999999E-3</v>
      </c>
      <c r="X18" s="107">
        <v>7.5016921168083528E-3</v>
      </c>
      <c r="Y18" s="105">
        <v>4.9192857142857142E-2</v>
      </c>
      <c r="Z18" s="107">
        <v>2.4035053384770997E-2</v>
      </c>
      <c r="AA18" s="105">
        <v>5.0000000000000002E-5</v>
      </c>
      <c r="AB18" s="107">
        <v>1.4005493427717786E-4</v>
      </c>
      <c r="AC18" s="105">
        <v>2.8285714285714281E-3</v>
      </c>
      <c r="AD18" s="107">
        <v>3.0276745510066285E-3</v>
      </c>
      <c r="AE18" s="105">
        <v>7.5428571428571419E-3</v>
      </c>
      <c r="AF18" s="107">
        <v>5.1898887324243383E-3</v>
      </c>
      <c r="AG18" s="105">
        <v>4.1642857142857148E-2</v>
      </c>
      <c r="AH18" s="107">
        <v>1.9443279016181869E-2</v>
      </c>
      <c r="AI18" s="212">
        <v>1.149257142857143E-2</v>
      </c>
      <c r="AJ18" s="107">
        <v>2.8040431873427904E-2</v>
      </c>
    </row>
    <row r="19" spans="1:36" x14ac:dyDescent="0.3">
      <c r="A19" s="210" t="s">
        <v>216</v>
      </c>
      <c r="B19" s="145">
        <v>10</v>
      </c>
      <c r="C19" s="8">
        <v>541.1</v>
      </c>
      <c r="D19" s="10">
        <v>29.205973513801741</v>
      </c>
      <c r="E19" s="8">
        <v>81.820334439079943</v>
      </c>
      <c r="F19" s="10">
        <v>2.8325440409863392</v>
      </c>
      <c r="G19" s="8">
        <v>39572.5</v>
      </c>
      <c r="H19" s="10">
        <v>3996.9258534250766</v>
      </c>
      <c r="I19" s="8">
        <v>3.372E-2</v>
      </c>
      <c r="J19" s="10">
        <v>2.523603244040816E-2</v>
      </c>
      <c r="K19" s="8">
        <v>0.18418999999999999</v>
      </c>
      <c r="L19" s="10">
        <v>3.7467154504534694E-2</v>
      </c>
      <c r="M19" s="8">
        <v>5.0799999999999994E-3</v>
      </c>
      <c r="N19" s="10">
        <v>5.4814434433114621E-3</v>
      </c>
      <c r="O19" s="8">
        <v>0.77866000000000013</v>
      </c>
      <c r="P19" s="10">
        <v>5.5646028110229437E-2</v>
      </c>
      <c r="Q19" s="8">
        <v>0.47888000000000003</v>
      </c>
      <c r="R19" s="10">
        <v>4.9187911794125468E-2</v>
      </c>
      <c r="S19" s="8">
        <v>0.35077999999999998</v>
      </c>
      <c r="T19" s="10">
        <v>8.5590806879139877E-2</v>
      </c>
      <c r="U19" s="8">
        <v>6.6339999999999996E-2</v>
      </c>
      <c r="V19" s="10">
        <v>3.0791456246461891E-2</v>
      </c>
      <c r="W19" s="8">
        <v>8.1799999999999998E-3</v>
      </c>
      <c r="X19" s="10">
        <v>4.6837307067479177E-3</v>
      </c>
      <c r="Y19" s="8">
        <v>4.9090000000000002E-2</v>
      </c>
      <c r="Z19" s="10">
        <v>3.185220906345778E-2</v>
      </c>
      <c r="AA19" s="8">
        <v>1.6000000000000001E-4</v>
      </c>
      <c r="AB19" s="10">
        <v>2.4585451886114366E-4</v>
      </c>
      <c r="AC19" s="8">
        <v>5.9200000000000008E-3</v>
      </c>
      <c r="AD19" s="10">
        <v>4.8540475664931165E-3</v>
      </c>
      <c r="AE19" s="8">
        <v>1.1859999999999999E-2</v>
      </c>
      <c r="AF19" s="10">
        <v>6.8768856000049608E-3</v>
      </c>
      <c r="AG19" s="8">
        <v>3.7240000000000002E-2</v>
      </c>
      <c r="AH19" s="10">
        <v>2.5212924375319017E-2</v>
      </c>
      <c r="AI19" s="44">
        <v>5.4206000000000002E-3</v>
      </c>
      <c r="AJ19" s="10">
        <v>2.2957450594039788E-3</v>
      </c>
    </row>
    <row r="20" spans="1:36" x14ac:dyDescent="0.3">
      <c r="A20" s="210" t="s">
        <v>217</v>
      </c>
      <c r="B20" s="145">
        <v>1</v>
      </c>
      <c r="C20" s="8">
        <v>582</v>
      </c>
      <c r="D20" s="10">
        <v>0</v>
      </c>
      <c r="E20" s="8">
        <v>85.761245482445204</v>
      </c>
      <c r="F20" s="10">
        <v>0</v>
      </c>
      <c r="G20" s="8">
        <v>34837</v>
      </c>
      <c r="H20" s="10">
        <v>0</v>
      </c>
      <c r="I20" s="8">
        <v>4.5999999999999999E-3</v>
      </c>
      <c r="J20" s="10">
        <v>0</v>
      </c>
      <c r="K20" s="8">
        <v>9.7000000000000003E-3</v>
      </c>
      <c r="L20" s="10">
        <v>0</v>
      </c>
      <c r="M20" s="8">
        <v>0.97599999999999998</v>
      </c>
      <c r="N20" s="10">
        <v>0</v>
      </c>
      <c r="O20" s="8">
        <v>0</v>
      </c>
      <c r="P20" s="10">
        <v>0</v>
      </c>
      <c r="Q20" s="8">
        <v>0.33329999999999999</v>
      </c>
      <c r="R20" s="10">
        <v>0</v>
      </c>
      <c r="S20" s="8">
        <v>5.11E-2</v>
      </c>
      <c r="T20" s="10">
        <v>0</v>
      </c>
      <c r="U20" s="8">
        <v>0.1206</v>
      </c>
      <c r="V20" s="10">
        <v>0</v>
      </c>
      <c r="W20" s="8">
        <v>9.1000000000000004E-3</v>
      </c>
      <c r="X20" s="10">
        <v>0</v>
      </c>
      <c r="Y20" s="8">
        <v>6.0100000000000001E-2</v>
      </c>
      <c r="Z20" s="10">
        <v>0</v>
      </c>
      <c r="AA20" s="8">
        <v>0</v>
      </c>
      <c r="AB20" s="10">
        <v>0</v>
      </c>
      <c r="AC20" s="8">
        <v>6.7000000000000002E-3</v>
      </c>
      <c r="AD20" s="10">
        <v>0</v>
      </c>
      <c r="AE20" s="8">
        <v>2.4E-2</v>
      </c>
      <c r="AF20" s="10">
        <v>0</v>
      </c>
      <c r="AG20" s="8">
        <v>3.61E-2</v>
      </c>
      <c r="AH20" s="10">
        <v>0</v>
      </c>
      <c r="AI20" s="44">
        <v>2.3045E-2</v>
      </c>
      <c r="AJ20" s="10">
        <v>0</v>
      </c>
    </row>
    <row r="21" spans="1:36" x14ac:dyDescent="0.3">
      <c r="A21" s="210" t="s">
        <v>218</v>
      </c>
      <c r="B21" s="145">
        <v>5</v>
      </c>
      <c r="C21" s="8">
        <v>628.6</v>
      </c>
      <c r="D21" s="10">
        <v>65.378130900171797</v>
      </c>
      <c r="E21" s="8">
        <v>90.007788811939534</v>
      </c>
      <c r="F21" s="10">
        <v>5.9934060903628081</v>
      </c>
      <c r="G21" s="8">
        <v>55790</v>
      </c>
      <c r="H21" s="10">
        <v>7032.9766457738224</v>
      </c>
      <c r="I21" s="8">
        <v>9.4000000000000008E-4</v>
      </c>
      <c r="J21" s="10">
        <v>1.2915107432770352E-3</v>
      </c>
      <c r="K21" s="8">
        <v>9.4000000000000004E-3</v>
      </c>
      <c r="L21" s="10">
        <v>1.1949267759992659E-2</v>
      </c>
      <c r="M21" s="8">
        <v>0.94765999999999995</v>
      </c>
      <c r="N21" s="10">
        <v>7.4921111844392679E-2</v>
      </c>
      <c r="O21" s="8">
        <v>4.0499999999999994E-2</v>
      </c>
      <c r="P21" s="10">
        <v>6.1197957482255892E-2</v>
      </c>
      <c r="Q21" s="8">
        <v>0.26156000000000001</v>
      </c>
      <c r="R21" s="10">
        <v>0.10830638485334088</v>
      </c>
      <c r="S21" s="8">
        <v>3.882E-2</v>
      </c>
      <c r="T21" s="10">
        <v>1.5420992185978179E-2</v>
      </c>
      <c r="U21" s="8">
        <v>0.25501999999999997</v>
      </c>
      <c r="V21" s="10">
        <v>7.634662402490372E-2</v>
      </c>
      <c r="W21" s="8">
        <v>4.3E-3</v>
      </c>
      <c r="X21" s="10">
        <v>3.1503968004046724E-3</v>
      </c>
      <c r="Y21" s="8">
        <v>8.2960000000000006E-2</v>
      </c>
      <c r="Z21" s="10">
        <v>2.6756924337449521E-2</v>
      </c>
      <c r="AA21" s="8">
        <v>5.9999999999999995E-5</v>
      </c>
      <c r="AB21" s="10">
        <v>1.3416407864998739E-4</v>
      </c>
      <c r="AC21" s="8">
        <v>8.5000000000000006E-3</v>
      </c>
      <c r="AD21" s="10">
        <v>6.7033573677672898E-3</v>
      </c>
      <c r="AE21" s="8">
        <v>1.8440000000000002E-2</v>
      </c>
      <c r="AF21" s="10">
        <v>8.3386449738551641E-3</v>
      </c>
      <c r="AG21" s="8">
        <v>6.448000000000001E-2</v>
      </c>
      <c r="AH21" s="10">
        <v>1.8836852178641721E-2</v>
      </c>
      <c r="AI21" s="44">
        <v>1.0181800000000001E-2</v>
      </c>
      <c r="AJ21" s="10">
        <v>6.1395020726440035E-3</v>
      </c>
    </row>
    <row r="22" spans="1:36" x14ac:dyDescent="0.3">
      <c r="A22" s="210" t="s">
        <v>219</v>
      </c>
      <c r="B22" s="145">
        <v>8</v>
      </c>
      <c r="C22" s="8">
        <v>578.375</v>
      </c>
      <c r="D22" s="10">
        <v>56.02534502985489</v>
      </c>
      <c r="E22" s="8">
        <v>85.338831870033431</v>
      </c>
      <c r="F22" s="10">
        <v>5.2058212305919058</v>
      </c>
      <c r="G22" s="8">
        <v>41519.375</v>
      </c>
      <c r="H22" s="10">
        <v>11834.466249506748</v>
      </c>
      <c r="I22" s="8">
        <v>5.6750000000000004E-3</v>
      </c>
      <c r="J22" s="10">
        <v>4.2005951959216432E-3</v>
      </c>
      <c r="K22" s="8">
        <v>4.9499999999999995E-3</v>
      </c>
      <c r="L22" s="10">
        <v>3.5318954846209317E-3</v>
      </c>
      <c r="M22" s="8">
        <v>0.97996249999999996</v>
      </c>
      <c r="N22" s="10">
        <v>8.2659261861140355E-3</v>
      </c>
      <c r="O22" s="8">
        <v>7.2374999999999991E-3</v>
      </c>
      <c r="P22" s="10">
        <v>5.8287311777827895E-3</v>
      </c>
      <c r="Q22" s="8">
        <v>0.46733750000000002</v>
      </c>
      <c r="R22" s="10">
        <v>0.26142117597853476</v>
      </c>
      <c r="S22" s="8">
        <v>4.6612500000000001E-2</v>
      </c>
      <c r="T22" s="10">
        <v>1.7837956120907689E-2</v>
      </c>
      <c r="U22" s="8">
        <v>0.18457499999999999</v>
      </c>
      <c r="V22" s="10">
        <v>7.8432914920058536E-2</v>
      </c>
      <c r="W22" s="8">
        <v>5.8887499999999995E-2</v>
      </c>
      <c r="X22" s="10">
        <v>8.4420485623201327E-2</v>
      </c>
      <c r="Y22" s="8">
        <v>0.1224375</v>
      </c>
      <c r="Z22" s="10">
        <v>9.8402205804254489E-2</v>
      </c>
      <c r="AA22" s="50">
        <v>3.3750000000000002E-4</v>
      </c>
      <c r="AB22" s="12">
        <v>4.0686080455816119E-4</v>
      </c>
      <c r="AC22" s="8">
        <v>1.2562500000000001E-2</v>
      </c>
      <c r="AD22" s="10">
        <v>7.0160911991140554E-3</v>
      </c>
      <c r="AE22" s="8">
        <v>2.7099999999999999E-2</v>
      </c>
      <c r="AF22" s="10">
        <v>9.355365152833809E-3</v>
      </c>
      <c r="AG22" s="8">
        <v>9.5337500000000006E-2</v>
      </c>
      <c r="AH22" s="10">
        <v>9.0165323355014274E-2</v>
      </c>
      <c r="AI22" s="44">
        <v>1.3168124999999999E-2</v>
      </c>
      <c r="AJ22" s="10">
        <v>3.7045359237985994E-3</v>
      </c>
    </row>
    <row r="23" spans="1:36" x14ac:dyDescent="0.3">
      <c r="A23" s="210" t="s">
        <v>220</v>
      </c>
      <c r="B23" s="145">
        <v>11</v>
      </c>
      <c r="C23" s="8">
        <v>575.5454545454545</v>
      </c>
      <c r="D23" s="10">
        <v>36.72427980604558</v>
      </c>
      <c r="E23" s="8">
        <v>85.112436182932612</v>
      </c>
      <c r="F23" s="10">
        <v>3.4982278529553907</v>
      </c>
      <c r="G23" s="8">
        <v>39729.36363636364</v>
      </c>
      <c r="H23" s="10">
        <v>6146.564085287454</v>
      </c>
      <c r="I23" s="8">
        <v>1.0663636363636365E-2</v>
      </c>
      <c r="J23" s="10">
        <v>6.7145026215309073E-3</v>
      </c>
      <c r="K23" s="8">
        <v>9.9309090909090916E-2</v>
      </c>
      <c r="L23" s="10">
        <v>7.5857161224836975E-2</v>
      </c>
      <c r="M23" s="8">
        <v>0.58018181818181824</v>
      </c>
      <c r="N23" s="10">
        <v>0.32786339477953863</v>
      </c>
      <c r="O23" s="8">
        <v>0.30420000000000003</v>
      </c>
      <c r="P23" s="10">
        <v>0.270347269266771</v>
      </c>
      <c r="Q23" s="8">
        <v>0.48831818181818176</v>
      </c>
      <c r="R23" s="10">
        <v>0.14576463095128289</v>
      </c>
      <c r="S23" s="8">
        <v>0.16267272727272727</v>
      </c>
      <c r="T23" s="10">
        <v>8.9098272608497744E-2</v>
      </c>
      <c r="U23" s="8">
        <v>8.7727272727272737E-2</v>
      </c>
      <c r="V23" s="10">
        <v>4.4070536436696346E-2</v>
      </c>
      <c r="W23" s="8">
        <v>3.440909090909091E-2</v>
      </c>
      <c r="X23" s="10">
        <v>2.8139703429334667E-2</v>
      </c>
      <c r="Y23" s="8">
        <v>0.13176363636363636</v>
      </c>
      <c r="Z23" s="10">
        <v>0.21524672017351285</v>
      </c>
      <c r="AA23" s="8">
        <v>2.1818181818181821E-4</v>
      </c>
      <c r="AB23" s="10">
        <v>2.1825756260978365E-4</v>
      </c>
      <c r="AC23" s="8">
        <v>9.1909090909090916E-3</v>
      </c>
      <c r="AD23" s="10">
        <v>7.0247355175059138E-3</v>
      </c>
      <c r="AE23" s="8">
        <v>2.0372727272727268E-2</v>
      </c>
      <c r="AF23" s="10">
        <v>1.1276443668913614E-2</v>
      </c>
      <c r="AG23" s="8">
        <v>0.11137272727272726</v>
      </c>
      <c r="AH23" s="10">
        <v>0.20566894802526262</v>
      </c>
      <c r="AI23" s="44">
        <v>1.9129090909090908E-2</v>
      </c>
      <c r="AJ23" s="10">
        <v>8.4613921603308943E-3</v>
      </c>
    </row>
    <row r="24" spans="1:36" x14ac:dyDescent="0.3">
      <c r="A24" s="210" t="s">
        <v>221</v>
      </c>
      <c r="B24" s="145">
        <v>7</v>
      </c>
      <c r="C24" s="8">
        <v>628</v>
      </c>
      <c r="D24" s="10">
        <v>53.338541412378348</v>
      </c>
      <c r="E24" s="8">
        <v>89.980002152317994</v>
      </c>
      <c r="F24" s="10">
        <v>4.8639994057412608</v>
      </c>
      <c r="G24" s="8">
        <v>53173.142857142855</v>
      </c>
      <c r="H24" s="10">
        <v>6870.553724132471</v>
      </c>
      <c r="I24" s="50">
        <v>1.0885714285714287E-2</v>
      </c>
      <c r="J24" s="12">
        <v>1.2777901310651993E-2</v>
      </c>
      <c r="K24" s="8">
        <v>0.72791428571428562</v>
      </c>
      <c r="L24" s="10">
        <v>0.16732583411387741</v>
      </c>
      <c r="M24" s="8">
        <v>1.895714285714286E-2</v>
      </c>
      <c r="N24" s="10">
        <v>2.8095305488216184E-2</v>
      </c>
      <c r="O24" s="8">
        <v>0.24501428571428568</v>
      </c>
      <c r="P24" s="10">
        <v>0.15856612110379939</v>
      </c>
      <c r="Q24" s="8">
        <v>0.26207142857142857</v>
      </c>
      <c r="R24" s="10">
        <v>9.7715022971320717E-2</v>
      </c>
      <c r="S24" s="8">
        <v>9.2614285714285718E-2</v>
      </c>
      <c r="T24" s="10">
        <v>3.0538141646768453E-2</v>
      </c>
      <c r="U24" s="8">
        <v>0.11427142857142857</v>
      </c>
      <c r="V24" s="10">
        <v>2.5267351416779913E-2</v>
      </c>
      <c r="W24" s="8">
        <v>1.9428571428571431E-3</v>
      </c>
      <c r="X24" s="10">
        <v>2.1006801619611547E-3</v>
      </c>
      <c r="Y24" s="8">
        <v>3.2971428571428568E-2</v>
      </c>
      <c r="Z24" s="10">
        <v>1.6003823947806396E-2</v>
      </c>
      <c r="AA24" s="8">
        <v>4.2857142857142856E-5</v>
      </c>
      <c r="AB24" s="10">
        <v>1.1338934190276815E-4</v>
      </c>
      <c r="AC24" s="8">
        <v>1.3285714285714285E-3</v>
      </c>
      <c r="AD24" s="10">
        <v>6.8487051261360279E-4</v>
      </c>
      <c r="AE24" s="8">
        <v>3.4714285714285719E-3</v>
      </c>
      <c r="AF24" s="10">
        <v>1.6090517763725379E-3</v>
      </c>
      <c r="AG24" s="8">
        <v>2.9557142857142858E-2</v>
      </c>
      <c r="AH24" s="10">
        <v>1.4778684779422136E-2</v>
      </c>
      <c r="AI24" s="44">
        <v>3.2724285714285715E-3</v>
      </c>
      <c r="AJ24" s="10">
        <v>1.3584962099251338E-3</v>
      </c>
    </row>
    <row r="25" spans="1:36" x14ac:dyDescent="0.3">
      <c r="A25" s="215" t="s">
        <v>222</v>
      </c>
      <c r="B25" s="216">
        <v>10</v>
      </c>
      <c r="C25" s="217">
        <v>498.3</v>
      </c>
      <c r="D25" s="218">
        <v>272.82719398508976</v>
      </c>
      <c r="E25" s="217">
        <v>75.080108913609337</v>
      </c>
      <c r="F25" s="218">
        <v>27.302406405723723</v>
      </c>
      <c r="G25" s="217">
        <v>37831.800000000003</v>
      </c>
      <c r="H25" s="218">
        <v>20653.71865790759</v>
      </c>
      <c r="I25" s="217">
        <v>5.4539999999999998E-2</v>
      </c>
      <c r="J25" s="218">
        <v>9.327524621010419E-2</v>
      </c>
      <c r="K25" s="217">
        <v>6.3659999999999994E-2</v>
      </c>
      <c r="L25" s="218">
        <v>0.11123770543799937</v>
      </c>
      <c r="M25" s="217">
        <v>0.8619</v>
      </c>
      <c r="N25" s="218">
        <v>0.21697337266227928</v>
      </c>
      <c r="O25" s="217">
        <v>1.745E-2</v>
      </c>
      <c r="P25" s="218">
        <v>1.8282611653942904E-2</v>
      </c>
      <c r="Q25" s="217">
        <v>0.78072999999999992</v>
      </c>
      <c r="R25" s="218">
        <v>0.22103520609471597</v>
      </c>
      <c r="S25" s="217">
        <v>7.5830000000000009E-2</v>
      </c>
      <c r="T25" s="218">
        <v>5.4329039707651336E-2</v>
      </c>
      <c r="U25" s="217">
        <v>0.27295999999999998</v>
      </c>
      <c r="V25" s="218">
        <v>0.17457432164490222</v>
      </c>
      <c r="W25" s="217">
        <v>4.7919999999999997E-2</v>
      </c>
      <c r="X25" s="218">
        <v>5.4150526826205081E-2</v>
      </c>
      <c r="Y25" s="217">
        <v>0.10481999999999998</v>
      </c>
      <c r="Z25" s="218">
        <v>5.0547443060950256E-2</v>
      </c>
      <c r="AA25" s="217">
        <v>2.0999999999999998E-4</v>
      </c>
      <c r="AB25" s="218">
        <v>5.3841330675317533E-4</v>
      </c>
      <c r="AC25" s="217">
        <v>1.3000000000000001E-2</v>
      </c>
      <c r="AD25" s="218">
        <v>9.5467271878901007E-3</v>
      </c>
      <c r="AE25" s="217">
        <v>2.9439999999999994E-2</v>
      </c>
      <c r="AF25" s="218">
        <v>2.0244296864933488E-2</v>
      </c>
      <c r="AG25" s="217">
        <v>7.537000000000002E-2</v>
      </c>
      <c r="AH25" s="218">
        <v>4.0051357308114037E-2</v>
      </c>
      <c r="AI25" s="219">
        <v>1.7147900000000001E-2</v>
      </c>
      <c r="AJ25" s="218">
        <v>3.570739298318424E-2</v>
      </c>
    </row>
    <row r="26" spans="1:36" x14ac:dyDescent="0.3">
      <c r="A26" s="210" t="s">
        <v>223</v>
      </c>
      <c r="B26" s="145">
        <v>11</v>
      </c>
      <c r="C26" s="8">
        <v>700.5454545454545</v>
      </c>
      <c r="D26" s="10">
        <v>42.634173233132209</v>
      </c>
      <c r="E26" s="8">
        <v>96.53466937541107</v>
      </c>
      <c r="F26" s="10">
        <v>3.6938825987764083</v>
      </c>
      <c r="G26" s="8">
        <v>56598.454545454544</v>
      </c>
      <c r="H26" s="10">
        <v>3490.6260287700934</v>
      </c>
      <c r="I26" s="8">
        <v>3.7963636363636366E-2</v>
      </c>
      <c r="J26" s="10">
        <v>2.1290057431922187E-2</v>
      </c>
      <c r="K26" s="8">
        <v>0.82869090909090914</v>
      </c>
      <c r="L26" s="10">
        <v>5.8696447159013856E-2</v>
      </c>
      <c r="M26" s="8">
        <v>1.0781818181818182E-2</v>
      </c>
      <c r="N26" s="10">
        <v>2.4788578748359828E-2</v>
      </c>
      <c r="O26" s="8">
        <v>0.12192727272727275</v>
      </c>
      <c r="P26" s="10">
        <v>4.1122672357449978E-2</v>
      </c>
      <c r="Q26" s="8">
        <v>0.19961818181818183</v>
      </c>
      <c r="R26" s="10">
        <v>6.9348825774944611E-2</v>
      </c>
      <c r="S26" s="8">
        <v>9.7872727272727278E-2</v>
      </c>
      <c r="T26" s="10">
        <v>1.9397478749007102E-2</v>
      </c>
      <c r="U26" s="8">
        <v>0.16359090909090909</v>
      </c>
      <c r="V26" s="10">
        <v>2.9708700898741947E-2</v>
      </c>
      <c r="W26" s="8">
        <v>1.9545454545454549E-3</v>
      </c>
      <c r="X26" s="10">
        <v>3.4323064071739386E-3</v>
      </c>
      <c r="Y26" s="8">
        <v>3.2118181818181817E-2</v>
      </c>
      <c r="Z26" s="10">
        <v>1.1411907656638154E-2</v>
      </c>
      <c r="AA26" s="8">
        <v>2.727272727272727E-5</v>
      </c>
      <c r="AB26" s="10">
        <v>9.0453403373329079E-5</v>
      </c>
      <c r="AC26" s="8">
        <v>1.6090909090909092E-3</v>
      </c>
      <c r="AD26" s="10">
        <v>1.4828719064400302E-3</v>
      </c>
      <c r="AE26" s="8">
        <v>3.2272727272727275E-3</v>
      </c>
      <c r="AF26" s="10">
        <v>2.0050391063971334E-3</v>
      </c>
      <c r="AG26" s="8">
        <v>2.8909090909090909E-2</v>
      </c>
      <c r="AH26" s="10">
        <v>9.6486739550525249E-3</v>
      </c>
      <c r="AI26" s="44">
        <v>3.8148181818181814E-3</v>
      </c>
      <c r="AJ26" s="10">
        <v>3.1619694121917705E-3</v>
      </c>
    </row>
    <row r="27" spans="1:36" x14ac:dyDescent="0.3">
      <c r="A27" s="210" t="s">
        <v>224</v>
      </c>
      <c r="B27" s="145">
        <v>9</v>
      </c>
      <c r="C27" s="8">
        <v>649</v>
      </c>
      <c r="D27" s="10">
        <v>97.311355966300255</v>
      </c>
      <c r="E27" s="8">
        <v>91.750228380487044</v>
      </c>
      <c r="F27" s="10">
        <v>8.7147737982874922</v>
      </c>
      <c r="G27" s="8">
        <v>44887.777777777781</v>
      </c>
      <c r="H27" s="10">
        <v>9916.5982294557361</v>
      </c>
      <c r="I27" s="8">
        <v>0.13123333333333334</v>
      </c>
      <c r="J27" s="10">
        <v>2.4183206983359327E-2</v>
      </c>
      <c r="K27" s="8">
        <v>0.48605555555555546</v>
      </c>
      <c r="L27" s="10">
        <v>0.10986057198912567</v>
      </c>
      <c r="M27" s="8">
        <v>0.14406666666666668</v>
      </c>
      <c r="N27" s="10">
        <v>9.1757206801427849E-2</v>
      </c>
      <c r="O27" s="8">
        <v>0.23292222222222225</v>
      </c>
      <c r="P27" s="10">
        <v>0.12249630379911236</v>
      </c>
      <c r="Q27" s="8">
        <v>0.68088888888888888</v>
      </c>
      <c r="R27" s="10">
        <v>4.3898389618653569E-2</v>
      </c>
      <c r="S27" s="8">
        <v>8.4199999999999997E-2</v>
      </c>
      <c r="T27" s="10">
        <v>3.2034200473868575E-2</v>
      </c>
      <c r="U27" s="8">
        <v>0.41526666666666662</v>
      </c>
      <c r="V27" s="10">
        <v>9.0455859401146643E-2</v>
      </c>
      <c r="W27" s="8">
        <v>0.11853333333333332</v>
      </c>
      <c r="X27" s="10">
        <v>0.14011047426941356</v>
      </c>
      <c r="Y27" s="8">
        <v>4.3522222222222212E-2</v>
      </c>
      <c r="Z27" s="10">
        <v>1.0114565954327694E-2</v>
      </c>
      <c r="AA27" s="50">
        <v>8.8888888888888893E-5</v>
      </c>
      <c r="AB27" s="12">
        <v>1.2692955176439846E-4</v>
      </c>
      <c r="AC27" s="8">
        <v>3.0444444444444447E-3</v>
      </c>
      <c r="AD27" s="10">
        <v>6.4247784224654607E-4</v>
      </c>
      <c r="AE27" s="8">
        <v>6.4888888888888887E-3</v>
      </c>
      <c r="AF27" s="10">
        <v>1.575154313428088E-3</v>
      </c>
      <c r="AG27" s="8">
        <v>3.7033333333333335E-2</v>
      </c>
      <c r="AH27" s="10">
        <v>1.0175706363687979E-2</v>
      </c>
      <c r="AI27" s="44">
        <v>2.8738888888888889E-3</v>
      </c>
      <c r="AJ27" s="10">
        <v>4.1939977481051556E-3</v>
      </c>
    </row>
    <row r="28" spans="1:36" x14ac:dyDescent="0.3">
      <c r="A28" s="210" t="s">
        <v>225</v>
      </c>
      <c r="B28" s="145">
        <v>1</v>
      </c>
      <c r="C28" s="8">
        <v>788</v>
      </c>
      <c r="D28" s="10">
        <v>0</v>
      </c>
      <c r="E28" s="8">
        <v>104.115088278697</v>
      </c>
      <c r="F28" s="10">
        <v>0</v>
      </c>
      <c r="G28" s="8">
        <v>73125</v>
      </c>
      <c r="H28" s="10">
        <v>0</v>
      </c>
      <c r="I28" s="8">
        <v>3.4000000000000002E-2</v>
      </c>
      <c r="J28" s="10">
        <v>0</v>
      </c>
      <c r="K28" s="8">
        <v>0.92400000000000004</v>
      </c>
      <c r="L28" s="10">
        <v>0</v>
      </c>
      <c r="M28" s="8">
        <v>6.4999999999999997E-3</v>
      </c>
      <c r="N28" s="10">
        <v>0</v>
      </c>
      <c r="O28" s="8">
        <v>0</v>
      </c>
      <c r="P28" s="10">
        <v>0</v>
      </c>
      <c r="Q28" s="8">
        <v>0.14729999999999999</v>
      </c>
      <c r="R28" s="10">
        <v>0</v>
      </c>
      <c r="S28" s="8">
        <v>5.0700000000000002E-2</v>
      </c>
      <c r="T28" s="10">
        <v>0</v>
      </c>
      <c r="U28" s="8">
        <v>0.31319999999999998</v>
      </c>
      <c r="V28" s="10">
        <v>0</v>
      </c>
      <c r="W28" s="8">
        <v>0</v>
      </c>
      <c r="X28" s="10">
        <v>0</v>
      </c>
      <c r="Y28" s="8">
        <v>1.5900000000000001E-2</v>
      </c>
      <c r="Z28" s="10">
        <v>0</v>
      </c>
      <c r="AA28" s="8">
        <v>0</v>
      </c>
      <c r="AB28" s="10">
        <v>0</v>
      </c>
      <c r="AC28" s="8">
        <v>0</v>
      </c>
      <c r="AD28" s="10">
        <v>0</v>
      </c>
      <c r="AE28" s="8">
        <v>1.4E-3</v>
      </c>
      <c r="AF28" s="10">
        <v>0</v>
      </c>
      <c r="AG28" s="8">
        <v>1.4500000000000001E-2</v>
      </c>
      <c r="AH28" s="10">
        <v>0</v>
      </c>
      <c r="AI28" s="44">
        <v>0</v>
      </c>
      <c r="AJ28" s="10">
        <v>0</v>
      </c>
    </row>
    <row r="29" spans="1:36" x14ac:dyDescent="0.3">
      <c r="A29" s="210" t="s">
        <v>226</v>
      </c>
      <c r="B29" s="145">
        <v>19</v>
      </c>
      <c r="C29" s="8">
        <v>512.10526315789468</v>
      </c>
      <c r="D29" s="10">
        <v>109.24279520450575</v>
      </c>
      <c r="E29" s="8">
        <v>78.57817376791202</v>
      </c>
      <c r="F29" s="10">
        <v>11.015683950132679</v>
      </c>
      <c r="G29" s="8">
        <v>28474.63157894737</v>
      </c>
      <c r="H29" s="10">
        <v>9555.0382184858445</v>
      </c>
      <c r="I29" s="8">
        <v>1.5157894736842106E-3</v>
      </c>
      <c r="J29" s="10">
        <v>5.3695916623038515E-3</v>
      </c>
      <c r="K29" s="8">
        <v>1.3510526315789473E-2</v>
      </c>
      <c r="L29" s="10">
        <v>1.3516569861422443E-2</v>
      </c>
      <c r="M29" s="8">
        <v>0.97336842105263155</v>
      </c>
      <c r="N29" s="10">
        <v>2.7707400788950457E-2</v>
      </c>
      <c r="O29" s="8">
        <v>1.1257894736842104E-2</v>
      </c>
      <c r="P29" s="10">
        <v>2.0645239316431974E-2</v>
      </c>
      <c r="Q29" s="8">
        <v>0.71378947368421064</v>
      </c>
      <c r="R29" s="10">
        <v>8.1100232187205384E-2</v>
      </c>
      <c r="S29" s="8">
        <v>0.10392105263157894</v>
      </c>
      <c r="T29" s="10">
        <v>4.2591177737327658E-2</v>
      </c>
      <c r="U29" s="8">
        <v>8.4284210526315781E-2</v>
      </c>
      <c r="V29" s="10">
        <v>5.1218922969693922E-2</v>
      </c>
      <c r="W29" s="8">
        <v>3.0557894736842107E-2</v>
      </c>
      <c r="X29" s="10">
        <v>3.6498497926314627E-2</v>
      </c>
      <c r="Y29" s="8">
        <v>0.11241052631578947</v>
      </c>
      <c r="Z29" s="10">
        <v>2.4160042649356211E-2</v>
      </c>
      <c r="AA29" s="8">
        <v>4.8421052631578945E-4</v>
      </c>
      <c r="AB29" s="10">
        <v>6.4744211057800956E-4</v>
      </c>
      <c r="AC29" s="8">
        <v>1.7263157894736841E-2</v>
      </c>
      <c r="AD29" s="10">
        <v>6.3401901939852184E-3</v>
      </c>
      <c r="AE29" s="8">
        <v>4.4084210526315788E-2</v>
      </c>
      <c r="AF29" s="10">
        <v>1.127845848203529E-2</v>
      </c>
      <c r="AG29" s="8">
        <v>6.8336842105263168E-2</v>
      </c>
      <c r="AH29" s="10">
        <v>1.6747544116022705E-2</v>
      </c>
      <c r="AI29" s="44">
        <v>1.0648789473684209E-2</v>
      </c>
      <c r="AJ29" s="10">
        <v>8.6447154993283312E-3</v>
      </c>
    </row>
    <row r="30" spans="1:36" x14ac:dyDescent="0.3">
      <c r="A30" s="210" t="s">
        <v>227</v>
      </c>
      <c r="B30" s="145">
        <v>14</v>
      </c>
      <c r="C30" s="8">
        <v>500.28571428571428</v>
      </c>
      <c r="D30" s="10">
        <v>87.149234138855292</v>
      </c>
      <c r="E30" s="8">
        <v>77.498197219540046</v>
      </c>
      <c r="F30" s="10">
        <v>9.5539646062002603</v>
      </c>
      <c r="G30" s="8">
        <v>21860.785714285714</v>
      </c>
      <c r="H30" s="10">
        <v>6525.0264152553582</v>
      </c>
      <c r="I30" s="8">
        <v>4.9714285714285711E-3</v>
      </c>
      <c r="J30" s="10">
        <v>1.2918408366562606E-2</v>
      </c>
      <c r="K30" s="8">
        <v>5.3857142857142853E-3</v>
      </c>
      <c r="L30" s="10">
        <v>5.9040868691307181E-3</v>
      </c>
      <c r="M30" s="8">
        <v>0.98062857142857152</v>
      </c>
      <c r="N30" s="10">
        <v>1.330034288577257E-2</v>
      </c>
      <c r="O30" s="8">
        <v>6.614285714285714E-3</v>
      </c>
      <c r="P30" s="10">
        <v>8.2341556143492121E-3</v>
      </c>
      <c r="Q30" s="8">
        <v>0.67018571428571427</v>
      </c>
      <c r="R30" s="10">
        <v>0.1127947752277621</v>
      </c>
      <c r="S30" s="8">
        <v>9.4949999999999993E-2</v>
      </c>
      <c r="T30" s="10">
        <v>3.3754743256432788E-2</v>
      </c>
      <c r="U30" s="8">
        <v>4.8128571428571423E-2</v>
      </c>
      <c r="V30" s="10">
        <v>2.5280531535655546E-2</v>
      </c>
      <c r="W30" s="8">
        <v>3.5428571428571434E-2</v>
      </c>
      <c r="X30" s="10">
        <v>2.6708034762578863E-2</v>
      </c>
      <c r="Y30" s="8">
        <v>0.12161428571428572</v>
      </c>
      <c r="Z30" s="10">
        <v>2.7954437026177916E-2</v>
      </c>
      <c r="AA30" s="8">
        <v>4.3571428571428575E-4</v>
      </c>
      <c r="AB30" s="10">
        <v>3.9537157373625294E-4</v>
      </c>
      <c r="AC30" s="8">
        <v>1.4714285714285713E-2</v>
      </c>
      <c r="AD30" s="10">
        <v>4.1544891647205253E-3</v>
      </c>
      <c r="AE30" s="8">
        <v>4.4514285714285715E-2</v>
      </c>
      <c r="AF30" s="10">
        <v>9.5429278802405555E-3</v>
      </c>
      <c r="AG30" s="8">
        <v>7.7085714285714285E-2</v>
      </c>
      <c r="AH30" s="10">
        <v>2.2771502336941259E-2</v>
      </c>
      <c r="AI30" s="44">
        <v>1.7827357142857145E-2</v>
      </c>
      <c r="AJ30" s="10">
        <v>5.6480343838453068E-3</v>
      </c>
    </row>
    <row r="31" spans="1:36" x14ac:dyDescent="0.3">
      <c r="A31" s="210" t="s">
        <v>228</v>
      </c>
      <c r="B31" s="145">
        <v>5</v>
      </c>
      <c r="C31" s="8">
        <v>517.79999999999995</v>
      </c>
      <c r="D31" s="10">
        <v>38.983329770557056</v>
      </c>
      <c r="E31" s="8">
        <v>79.523442663845614</v>
      </c>
      <c r="F31" s="10">
        <v>3.8401324825188214</v>
      </c>
      <c r="G31" s="8">
        <v>41239.4</v>
      </c>
      <c r="H31" s="10">
        <v>5796.1013880021073</v>
      </c>
      <c r="I31" s="8">
        <v>8.7600000000000004E-3</v>
      </c>
      <c r="J31" s="10">
        <v>7.185262695267306E-3</v>
      </c>
      <c r="K31" s="8">
        <v>0.24203999999999998</v>
      </c>
      <c r="L31" s="10">
        <v>0.11306627702369969</v>
      </c>
      <c r="M31" s="8">
        <v>1.566E-2</v>
      </c>
      <c r="N31" s="10">
        <v>1.1211288953550348E-2</v>
      </c>
      <c r="O31" s="8">
        <v>0.73551999999999995</v>
      </c>
      <c r="P31" s="10">
        <v>0.10746367758456882</v>
      </c>
      <c r="Q31" s="8">
        <v>0.34103999999999995</v>
      </c>
      <c r="R31" s="10">
        <v>0.14557384036975879</v>
      </c>
      <c r="S31" s="8">
        <v>0.23579999999999995</v>
      </c>
      <c r="T31" s="10">
        <v>8.9823354424114044E-2</v>
      </c>
      <c r="U31" s="8">
        <v>6.273999999999999E-2</v>
      </c>
      <c r="V31" s="10">
        <v>2.7906325447826372E-2</v>
      </c>
      <c r="W31" s="8">
        <v>3.6999999999999997E-3</v>
      </c>
      <c r="X31" s="10">
        <v>5.0556898639058162E-3</v>
      </c>
      <c r="Y31" s="8">
        <v>3.6139999999999999E-2</v>
      </c>
      <c r="Z31" s="10">
        <v>1.1196115397761837E-2</v>
      </c>
      <c r="AA31" s="50">
        <v>1.2000000000000002E-4</v>
      </c>
      <c r="AB31" s="12">
        <v>1.7888543819998315E-4</v>
      </c>
      <c r="AC31" s="8">
        <v>1.9E-3</v>
      </c>
      <c r="AD31" s="10">
        <v>1.1022703842524303E-3</v>
      </c>
      <c r="AE31" s="8">
        <v>7.8600000000000007E-3</v>
      </c>
      <c r="AF31" s="10">
        <v>3.2791767259481431E-3</v>
      </c>
      <c r="AG31" s="8">
        <v>2.8299999999999999E-2</v>
      </c>
      <c r="AH31" s="10">
        <v>9.100274721127951E-3</v>
      </c>
      <c r="AI31" s="44">
        <v>7.2819999999999994E-3</v>
      </c>
      <c r="AJ31" s="10">
        <v>1.4046409843799944E-2</v>
      </c>
    </row>
    <row r="32" spans="1:36" x14ac:dyDescent="0.3">
      <c r="A32" s="213" t="s">
        <v>229</v>
      </c>
      <c r="B32" s="143">
        <v>4</v>
      </c>
      <c r="C32" s="118">
        <v>721.5</v>
      </c>
      <c r="D32" s="120">
        <v>62.447311124392428</v>
      </c>
      <c r="E32" s="118">
        <v>98.342192918165949</v>
      </c>
      <c r="F32" s="120">
        <v>5.503154326885733</v>
      </c>
      <c r="G32" s="118">
        <v>80270.5</v>
      </c>
      <c r="H32" s="120">
        <v>12727.125218733936</v>
      </c>
      <c r="I32" s="118">
        <v>9.64E-2</v>
      </c>
      <c r="J32" s="120">
        <v>5.1827727456770979E-2</v>
      </c>
      <c r="K32" s="118">
        <v>0.81504999999999994</v>
      </c>
      <c r="L32" s="120">
        <v>9.3656197516946704E-2</v>
      </c>
      <c r="M32" s="118">
        <v>5.8500000000000002E-3</v>
      </c>
      <c r="N32" s="120">
        <v>1.7368553960150702E-3</v>
      </c>
      <c r="O32" s="118">
        <v>8.0549999999999983E-2</v>
      </c>
      <c r="P32" s="120">
        <v>5.6523416976211452E-2</v>
      </c>
      <c r="Q32" s="118">
        <v>0.11699999999999999</v>
      </c>
      <c r="R32" s="120">
        <v>7.4029318516382434E-2</v>
      </c>
      <c r="S32" s="118">
        <v>4.8500000000000001E-2</v>
      </c>
      <c r="T32" s="120">
        <v>1.8289341158171876E-2</v>
      </c>
      <c r="U32" s="118">
        <v>0.41902499999999998</v>
      </c>
      <c r="V32" s="120">
        <v>0.11728146699287169</v>
      </c>
      <c r="W32" s="220">
        <v>2.0000000000000001E-4</v>
      </c>
      <c r="X32" s="221">
        <v>4.0000000000000002E-4</v>
      </c>
      <c r="Y32" s="118">
        <v>2.0425000000000002E-2</v>
      </c>
      <c r="Z32" s="120">
        <v>8.1871342157476996E-3</v>
      </c>
      <c r="AA32" s="118">
        <v>0</v>
      </c>
      <c r="AB32" s="120">
        <v>0</v>
      </c>
      <c r="AC32" s="220">
        <v>4.4999999999999999E-4</v>
      </c>
      <c r="AD32" s="221">
        <v>2.9999999999999997E-4</v>
      </c>
      <c r="AE32" s="118">
        <v>1.2749999999999999E-3</v>
      </c>
      <c r="AF32" s="120">
        <v>2.8722813232690133E-4</v>
      </c>
      <c r="AG32" s="118">
        <v>1.9075000000000002E-2</v>
      </c>
      <c r="AH32" s="120">
        <v>7.9499999999999953E-3</v>
      </c>
      <c r="AI32" s="214">
        <v>1.46875E-3</v>
      </c>
      <c r="AJ32" s="120">
        <v>7.6361394041753856E-4</v>
      </c>
    </row>
    <row r="33" spans="1:36" x14ac:dyDescent="0.3">
      <c r="A33" s="210" t="s">
        <v>230</v>
      </c>
      <c r="B33" s="145">
        <v>4</v>
      </c>
      <c r="C33" s="8">
        <v>434</v>
      </c>
      <c r="D33" s="10">
        <v>113.21366230863364</v>
      </c>
      <c r="E33" s="8">
        <v>70.535070799221103</v>
      </c>
      <c r="F33" s="10">
        <v>12.594264231859118</v>
      </c>
      <c r="G33" s="8">
        <v>27999</v>
      </c>
      <c r="H33" s="10">
        <v>3922.586561611271</v>
      </c>
      <c r="I33" s="8">
        <v>8.0000000000000004E-4</v>
      </c>
      <c r="J33" s="10">
        <v>1.6000000000000001E-3</v>
      </c>
      <c r="K33" s="8">
        <v>4.7750000000000006E-3</v>
      </c>
      <c r="L33" s="10">
        <v>3.9024564913226986E-3</v>
      </c>
      <c r="M33" s="8">
        <v>0.96765000000000001</v>
      </c>
      <c r="N33" s="10">
        <v>3.6232444024658347E-2</v>
      </c>
      <c r="O33" s="8">
        <v>2.5825000000000001E-2</v>
      </c>
      <c r="P33" s="10">
        <v>3.3856990907836657E-2</v>
      </c>
      <c r="Q33" s="8">
        <v>0.60952499999999998</v>
      </c>
      <c r="R33" s="10">
        <v>0.13204325995672769</v>
      </c>
      <c r="S33" s="8">
        <v>0.106625</v>
      </c>
      <c r="T33" s="10">
        <v>2.750495409921638E-2</v>
      </c>
      <c r="U33" s="8">
        <v>6.2274999999999997E-2</v>
      </c>
      <c r="V33" s="10">
        <v>3.6358343838336034E-2</v>
      </c>
      <c r="W33" s="8">
        <v>1.7850000000000001E-2</v>
      </c>
      <c r="X33" s="10">
        <v>1.3493331686429412E-2</v>
      </c>
      <c r="Y33" s="8">
        <v>0.269125</v>
      </c>
      <c r="Z33" s="10">
        <v>0.18960593125392117</v>
      </c>
      <c r="AA33" s="8">
        <v>1.2750000000000001E-3</v>
      </c>
      <c r="AB33" s="10">
        <v>1.8892238265135939E-3</v>
      </c>
      <c r="AC33" s="8">
        <v>3.8100000000000002E-2</v>
      </c>
      <c r="AD33" s="10">
        <v>2.7739622684288028E-2</v>
      </c>
      <c r="AE33" s="8">
        <v>7.6124999999999998E-2</v>
      </c>
      <c r="AF33" s="10">
        <v>4.3225175920212675E-2</v>
      </c>
      <c r="AG33" s="8">
        <v>0.19302499999999997</v>
      </c>
      <c r="AH33" s="10">
        <v>0.14883873543760937</v>
      </c>
      <c r="AI33" s="44">
        <v>9.1032500000000002E-3</v>
      </c>
      <c r="AJ33" s="10">
        <v>1.9732250040648343E-3</v>
      </c>
    </row>
    <row r="34" spans="1:36" x14ac:dyDescent="0.3">
      <c r="A34" s="210" t="s">
        <v>230</v>
      </c>
      <c r="B34" s="145">
        <v>9</v>
      </c>
      <c r="C34" s="8">
        <v>561.33333333333337</v>
      </c>
      <c r="D34" s="10">
        <v>69.018113564483926</v>
      </c>
      <c r="E34" s="8">
        <v>83.671524042798083</v>
      </c>
      <c r="F34" s="10">
        <v>6.413465225868979</v>
      </c>
      <c r="G34" s="8">
        <v>39144.222222222219</v>
      </c>
      <c r="H34" s="10">
        <v>5585.5726827644467</v>
      </c>
      <c r="I34" s="8">
        <v>8.4888888888888896E-3</v>
      </c>
      <c r="J34" s="10">
        <v>7.3538160917384328E-3</v>
      </c>
      <c r="K34" s="8">
        <v>0.11530000000000001</v>
      </c>
      <c r="L34" s="10">
        <v>5.0105089561839927E-2</v>
      </c>
      <c r="M34" s="8">
        <v>0.1546666666666667</v>
      </c>
      <c r="N34" s="10">
        <v>0.24878874070182516</v>
      </c>
      <c r="O34" s="8">
        <v>0.7243222222222222</v>
      </c>
      <c r="P34" s="10">
        <v>0.20418946335314278</v>
      </c>
      <c r="Q34" s="8">
        <v>0.42501111111111117</v>
      </c>
      <c r="R34" s="10">
        <v>8.0831266296595192E-2</v>
      </c>
      <c r="S34" s="8">
        <v>0.32192222222222228</v>
      </c>
      <c r="T34" s="10">
        <v>0.11644236533343177</v>
      </c>
      <c r="U34" s="8">
        <v>8.3255555555555555E-2</v>
      </c>
      <c r="V34" s="10">
        <v>7.9330717743997373E-2</v>
      </c>
      <c r="W34" s="8">
        <v>1.5455555555555556E-2</v>
      </c>
      <c r="X34" s="10">
        <v>1.1509138880810231E-2</v>
      </c>
      <c r="Y34" s="8">
        <v>6.5755555555555553E-2</v>
      </c>
      <c r="Z34" s="10">
        <v>4.0364870590375732E-2</v>
      </c>
      <c r="AA34" s="8">
        <v>1.3333333333333334E-4</v>
      </c>
      <c r="AB34" s="10">
        <v>1.4999999999999999E-4</v>
      </c>
      <c r="AC34" s="8">
        <v>5.655555555555556E-3</v>
      </c>
      <c r="AD34" s="10">
        <v>3.7115061333342515E-3</v>
      </c>
      <c r="AE34" s="8">
        <v>1.2222222222222225E-2</v>
      </c>
      <c r="AF34" s="10">
        <v>5.6046359778708556E-3</v>
      </c>
      <c r="AG34" s="8">
        <v>5.3533333333333336E-2</v>
      </c>
      <c r="AH34" s="10">
        <v>3.5512216207947381E-2</v>
      </c>
      <c r="AI34" s="44">
        <v>8.9341111111111114E-3</v>
      </c>
      <c r="AJ34" s="10">
        <v>5.727518102207195E-3</v>
      </c>
    </row>
    <row r="35" spans="1:36" x14ac:dyDescent="0.3">
      <c r="A35" s="210" t="s">
        <v>231</v>
      </c>
      <c r="B35" s="145">
        <v>11</v>
      </c>
      <c r="C35" s="8">
        <v>650.90909090909088</v>
      </c>
      <c r="D35" s="10">
        <v>189.39664967757724</v>
      </c>
      <c r="E35" s="8">
        <v>91.153663917395548</v>
      </c>
      <c r="F35" s="10">
        <v>18.18511918595954</v>
      </c>
      <c r="G35" s="8">
        <v>51949.181818181816</v>
      </c>
      <c r="H35" s="10">
        <v>12735.594927746264</v>
      </c>
      <c r="I35" s="8">
        <v>2.5327272727272733E-2</v>
      </c>
      <c r="J35" s="10">
        <v>4.3383593463637626E-2</v>
      </c>
      <c r="K35" s="8">
        <v>0.66602727272727269</v>
      </c>
      <c r="L35" s="10">
        <v>0.28965505378262985</v>
      </c>
      <c r="M35" s="8">
        <v>0.10464545454545454</v>
      </c>
      <c r="N35" s="10">
        <v>0.28052582185473185</v>
      </c>
      <c r="O35" s="8">
        <v>0.20492727272727274</v>
      </c>
      <c r="P35" s="10">
        <v>0.15813352010822426</v>
      </c>
      <c r="Q35" s="8">
        <v>0.21505454545454541</v>
      </c>
      <c r="R35" s="10">
        <v>0.15573570151790095</v>
      </c>
      <c r="S35" s="8">
        <v>0.11496363636363637</v>
      </c>
      <c r="T35" s="10">
        <v>3.5817880247922915E-2</v>
      </c>
      <c r="U35" s="8">
        <v>0.10447272727272727</v>
      </c>
      <c r="V35" s="10">
        <v>3.9723093809749782E-2</v>
      </c>
      <c r="W35" s="8">
        <v>2.4272727272727271E-3</v>
      </c>
      <c r="X35" s="10">
        <v>3.147726452248006E-3</v>
      </c>
      <c r="Y35" s="8">
        <v>4.9145454545454555E-2</v>
      </c>
      <c r="Z35" s="10">
        <v>2.077947851301196E-2</v>
      </c>
      <c r="AA35" s="50">
        <v>1.0909090909090911E-4</v>
      </c>
      <c r="AB35" s="12">
        <v>2.4679767200905869E-4</v>
      </c>
      <c r="AC35" s="8">
        <v>3.9818181818181827E-3</v>
      </c>
      <c r="AD35" s="10">
        <v>4.6158028947991649E-3</v>
      </c>
      <c r="AE35" s="8">
        <v>8.8727272727272734E-3</v>
      </c>
      <c r="AF35" s="10">
        <v>9.4693284776789666E-3</v>
      </c>
      <c r="AG35" s="8">
        <v>4.0263636363636363E-2</v>
      </c>
      <c r="AH35" s="10">
        <v>1.688130757537893E-2</v>
      </c>
      <c r="AI35" s="44">
        <v>4.4908181818181818E-3</v>
      </c>
      <c r="AJ35" s="10">
        <v>3.9693813577982608E-3</v>
      </c>
    </row>
    <row r="36" spans="1:36" x14ac:dyDescent="0.3">
      <c r="A36" s="210" t="s">
        <v>232</v>
      </c>
      <c r="B36" s="145">
        <v>16</v>
      </c>
      <c r="C36" s="8">
        <v>439</v>
      </c>
      <c r="D36" s="10">
        <v>144.73654226444222</v>
      </c>
      <c r="E36" s="8">
        <v>70.647626092480465</v>
      </c>
      <c r="F36" s="10">
        <v>15.397358412533567</v>
      </c>
      <c r="G36" s="8">
        <v>26929.3125</v>
      </c>
      <c r="H36" s="10">
        <v>10169.385735095639</v>
      </c>
      <c r="I36" s="8">
        <v>7.5624999999999998E-4</v>
      </c>
      <c r="J36" s="10">
        <v>2.5411201598245343E-3</v>
      </c>
      <c r="K36" s="8">
        <v>5.7499999999999999E-3</v>
      </c>
      <c r="L36" s="10">
        <v>6.65382095741487E-3</v>
      </c>
      <c r="M36" s="8">
        <v>0.98609374999999999</v>
      </c>
      <c r="N36" s="10">
        <v>1.1951204611530465E-2</v>
      </c>
      <c r="O36" s="8">
        <v>5.3624999999999992E-3</v>
      </c>
      <c r="P36" s="10">
        <v>9.7971339346429945E-3</v>
      </c>
      <c r="Q36" s="8">
        <v>0.86407499999999993</v>
      </c>
      <c r="R36" s="10">
        <v>8.4134586625636096E-2</v>
      </c>
      <c r="S36" s="8">
        <v>0.10127499999999999</v>
      </c>
      <c r="T36" s="10">
        <v>4.3850191941807247E-2</v>
      </c>
      <c r="U36" s="8">
        <v>8.9362500000000011E-2</v>
      </c>
      <c r="V36" s="10">
        <v>6.3253098738322688E-2</v>
      </c>
      <c r="W36" s="8">
        <v>0.105325</v>
      </c>
      <c r="X36" s="10">
        <v>8.7167979594955994E-2</v>
      </c>
      <c r="Y36" s="8">
        <v>0.15814375</v>
      </c>
      <c r="Z36" s="10">
        <v>9.8381603759713776E-2</v>
      </c>
      <c r="AA36" s="8">
        <v>6.5625000000000004E-4</v>
      </c>
      <c r="AB36" s="10">
        <v>7.4741220220170344E-4</v>
      </c>
      <c r="AC36" s="8">
        <v>2.4181249999999998E-2</v>
      </c>
      <c r="AD36" s="10">
        <v>2.264800855851716E-2</v>
      </c>
      <c r="AE36" s="8">
        <v>6.6468749999999993E-2</v>
      </c>
      <c r="AF36" s="10">
        <v>5.2084171859916657E-2</v>
      </c>
      <c r="AG36" s="8">
        <v>9.1687500000000005E-2</v>
      </c>
      <c r="AH36" s="10">
        <v>5.012899194411688E-2</v>
      </c>
      <c r="AI36" s="44">
        <v>2.4229374999999997E-2</v>
      </c>
      <c r="AJ36" s="10">
        <v>3.3198382484442422E-2</v>
      </c>
    </row>
    <row r="37" spans="1:36" x14ac:dyDescent="0.3">
      <c r="A37" s="211" t="s">
        <v>233</v>
      </c>
      <c r="B37" s="144">
        <v>15</v>
      </c>
      <c r="C37" s="105">
        <v>514.66666666666663</v>
      </c>
      <c r="D37" s="107">
        <v>89.972747196555304</v>
      </c>
      <c r="E37" s="105">
        <v>78.908591296663516</v>
      </c>
      <c r="F37" s="107">
        <v>9.8608252539577332</v>
      </c>
      <c r="G37" s="105">
        <v>31454.466666666667</v>
      </c>
      <c r="H37" s="107">
        <v>12844.538360534338</v>
      </c>
      <c r="I37" s="105">
        <v>2.6933333333333332E-3</v>
      </c>
      <c r="J37" s="107">
        <v>4.8840069420020083E-3</v>
      </c>
      <c r="K37" s="105">
        <v>6.9933333333333332E-3</v>
      </c>
      <c r="L37" s="107">
        <v>9.3629563910632638E-3</v>
      </c>
      <c r="M37" s="105">
        <v>0.98197333333333325</v>
      </c>
      <c r="N37" s="107">
        <v>1.4058422318853495E-2</v>
      </c>
      <c r="O37" s="105">
        <v>7.2000000000000007E-3</v>
      </c>
      <c r="P37" s="107">
        <v>7.8311648467608453E-3</v>
      </c>
      <c r="Q37" s="105">
        <v>0.62815333333333334</v>
      </c>
      <c r="R37" s="107">
        <v>0.1452655689549644</v>
      </c>
      <c r="S37" s="105">
        <v>6.6879999999999995E-2</v>
      </c>
      <c r="T37" s="107">
        <v>3.081050841144025E-2</v>
      </c>
      <c r="U37" s="105">
        <v>0.11063999999999999</v>
      </c>
      <c r="V37" s="107">
        <v>6.0270720207126406E-2</v>
      </c>
      <c r="W37" s="105">
        <v>5.2379999999999996E-2</v>
      </c>
      <c r="X37" s="107">
        <v>3.8026348008415728E-2</v>
      </c>
      <c r="Y37" s="105">
        <v>0.11929333333333333</v>
      </c>
      <c r="Z37" s="107">
        <v>2.6444914895108321E-2</v>
      </c>
      <c r="AA37" s="105">
        <v>1.4666666666666666E-4</v>
      </c>
      <c r="AB37" s="107">
        <v>1.7265434778633237E-4</v>
      </c>
      <c r="AC37" s="105">
        <v>1.7226666666666668E-2</v>
      </c>
      <c r="AD37" s="107">
        <v>7.0405424574558235E-3</v>
      </c>
      <c r="AE37" s="105">
        <v>3.9159999999999993E-2</v>
      </c>
      <c r="AF37" s="107">
        <v>9.6814845378765876E-3</v>
      </c>
      <c r="AG37" s="105">
        <v>8.0140000000000003E-2</v>
      </c>
      <c r="AH37" s="107">
        <v>2.552519203789521E-2</v>
      </c>
      <c r="AI37" s="212">
        <v>2.2115599999999999E-2</v>
      </c>
      <c r="AJ37" s="107">
        <v>1.7784560389763449E-2</v>
      </c>
    </row>
    <row r="38" spans="1:36" x14ac:dyDescent="0.3">
      <c r="A38" s="210" t="s">
        <v>234</v>
      </c>
      <c r="B38" s="145">
        <v>2</v>
      </c>
      <c r="C38" s="8">
        <v>542.5</v>
      </c>
      <c r="D38" s="10">
        <v>6.3639610306789276</v>
      </c>
      <c r="E38" s="8">
        <v>81.980944197514958</v>
      </c>
      <c r="F38" s="10">
        <v>0.61701059588459894</v>
      </c>
      <c r="G38" s="8">
        <v>56055</v>
      </c>
      <c r="H38" s="10">
        <v>6286.1792847484076</v>
      </c>
      <c r="I38" s="8">
        <v>7.6499999999999997E-3</v>
      </c>
      <c r="J38" s="10">
        <v>3.0405591591021537E-3</v>
      </c>
      <c r="K38" s="8">
        <v>0.68429999999999991</v>
      </c>
      <c r="L38" s="10">
        <v>2.913279938488577E-2</v>
      </c>
      <c r="M38" s="8">
        <v>2.5000000000000001E-2</v>
      </c>
      <c r="N38" s="10">
        <v>1.4000714267493636E-2</v>
      </c>
      <c r="O38" s="8">
        <v>0.27775</v>
      </c>
      <c r="P38" s="10">
        <v>3.8254476862192251E-2</v>
      </c>
      <c r="Q38" s="8">
        <v>0.16435</v>
      </c>
      <c r="R38" s="10">
        <v>0.12551145366061214</v>
      </c>
      <c r="S38" s="8">
        <v>0.1051</v>
      </c>
      <c r="T38" s="10">
        <v>5.8689862838483473E-2</v>
      </c>
      <c r="U38" s="8">
        <v>0.11849999999999999</v>
      </c>
      <c r="V38" s="10">
        <v>3.5921024484276677E-2</v>
      </c>
      <c r="W38" s="8">
        <v>0</v>
      </c>
      <c r="X38" s="10">
        <v>0</v>
      </c>
      <c r="Y38" s="8">
        <v>4.65E-2</v>
      </c>
      <c r="Z38" s="10">
        <v>1.4142135623731355E-4</v>
      </c>
      <c r="AA38" s="8">
        <v>0</v>
      </c>
      <c r="AB38" s="10">
        <v>0</v>
      </c>
      <c r="AC38" s="8">
        <v>1.4E-3</v>
      </c>
      <c r="AD38" s="10">
        <v>4.2426406871192839E-4</v>
      </c>
      <c r="AE38" s="8">
        <v>7.5999999999999991E-3</v>
      </c>
      <c r="AF38" s="10">
        <v>1.9798989873223327E-3</v>
      </c>
      <c r="AG38" s="8">
        <v>3.8900000000000004E-2</v>
      </c>
      <c r="AH38" s="10">
        <v>2.1213203435596394E-3</v>
      </c>
      <c r="AI38" s="44">
        <v>3.59E-4</v>
      </c>
      <c r="AJ38" s="10">
        <v>5.0770266889194114E-4</v>
      </c>
    </row>
    <row r="39" spans="1:36" x14ac:dyDescent="0.3">
      <c r="A39" s="210" t="s">
        <v>235</v>
      </c>
      <c r="B39" s="145">
        <v>6</v>
      </c>
      <c r="C39" s="8">
        <v>588.83333333333337</v>
      </c>
      <c r="D39" s="10">
        <v>42.433084576385284</v>
      </c>
      <c r="E39" s="8">
        <v>86.359952848322578</v>
      </c>
      <c r="F39" s="10">
        <v>4.0252016559636781</v>
      </c>
      <c r="G39" s="8">
        <v>40279.833333333336</v>
      </c>
      <c r="H39" s="10">
        <v>7041.5421724695216</v>
      </c>
      <c r="I39" s="8">
        <v>1.3783333333333333E-2</v>
      </c>
      <c r="J39" s="10">
        <v>1.4846873969515156E-2</v>
      </c>
      <c r="K39" s="8">
        <v>0.11603333333333334</v>
      </c>
      <c r="L39" s="10">
        <v>9.3810205557106952E-2</v>
      </c>
      <c r="M39" s="8">
        <v>2.5700000000000001E-2</v>
      </c>
      <c r="N39" s="10">
        <v>1.2061674842243084E-2</v>
      </c>
      <c r="O39" s="8">
        <v>0.84719999999999995</v>
      </c>
      <c r="P39" s="10">
        <v>0.10628644316186327</v>
      </c>
      <c r="Q39" s="8">
        <v>0.54948333333333332</v>
      </c>
      <c r="R39" s="10">
        <v>5.5054351932128535E-2</v>
      </c>
      <c r="S39" s="8">
        <v>0.28120000000000001</v>
      </c>
      <c r="T39" s="10">
        <v>6.0262857549239934E-2</v>
      </c>
      <c r="U39" s="8">
        <v>6.615E-2</v>
      </c>
      <c r="V39" s="10">
        <v>4.9788181328504058E-2</v>
      </c>
      <c r="W39" s="8">
        <v>2.3783333333333333E-2</v>
      </c>
      <c r="X39" s="10">
        <v>1.1517190050818244E-2</v>
      </c>
      <c r="Y39" s="8">
        <v>5.2016666666666662E-2</v>
      </c>
      <c r="Z39" s="10">
        <v>1.2386350013893E-2</v>
      </c>
      <c r="AA39" s="8">
        <v>1.6666666666666666E-4</v>
      </c>
      <c r="AB39" s="10">
        <v>3.6147844564602555E-4</v>
      </c>
      <c r="AC39" s="8">
        <v>5.3333333333333332E-3</v>
      </c>
      <c r="AD39" s="10">
        <v>1.486831082089242E-3</v>
      </c>
      <c r="AE39" s="8">
        <v>1.3366666666666666E-2</v>
      </c>
      <c r="AF39" s="10">
        <v>5.543163958125966E-3</v>
      </c>
      <c r="AG39" s="8">
        <v>3.8649999999999997E-2</v>
      </c>
      <c r="AH39" s="10">
        <v>8.0405845558640787E-3</v>
      </c>
      <c r="AI39" s="44">
        <v>7.3700000000000007E-3</v>
      </c>
      <c r="AJ39" s="10">
        <v>3.4237803083726039E-3</v>
      </c>
    </row>
    <row r="40" spans="1:36" x14ac:dyDescent="0.3">
      <c r="A40" s="210" t="s">
        <v>236</v>
      </c>
      <c r="B40" s="145">
        <v>17</v>
      </c>
      <c r="C40" s="8">
        <v>582.64705882352939</v>
      </c>
      <c r="D40" s="10">
        <v>60.075932344482375</v>
      </c>
      <c r="E40" s="8">
        <v>85.720783845314671</v>
      </c>
      <c r="F40" s="10">
        <v>5.660477703652889</v>
      </c>
      <c r="G40" s="8">
        <v>30442.176470588234</v>
      </c>
      <c r="H40" s="10">
        <v>4190.7494889830614</v>
      </c>
      <c r="I40" s="8">
        <v>8.0588235294117641E-3</v>
      </c>
      <c r="J40" s="10">
        <v>9.6778134684138133E-3</v>
      </c>
      <c r="K40" s="8">
        <v>4.253529411764706E-2</v>
      </c>
      <c r="L40" s="10">
        <v>3.3611808586724218E-2</v>
      </c>
      <c r="M40" s="8">
        <v>0.43422352941176479</v>
      </c>
      <c r="N40" s="10">
        <v>0.38122086696790969</v>
      </c>
      <c r="O40" s="8">
        <v>0.51364117647058816</v>
      </c>
      <c r="P40" s="10">
        <v>0.37088829359192438</v>
      </c>
      <c r="Q40" s="8">
        <v>0.61462352941176468</v>
      </c>
      <c r="R40" s="10">
        <v>9.784178893379207E-2</v>
      </c>
      <c r="S40" s="8">
        <v>0.24980000000000005</v>
      </c>
      <c r="T40" s="10">
        <v>9.7593461615007621E-2</v>
      </c>
      <c r="U40" s="8">
        <v>5.3094117647058826E-2</v>
      </c>
      <c r="V40" s="10">
        <v>1.8882712682114659E-2</v>
      </c>
      <c r="W40" s="8">
        <v>3.639411764705882E-2</v>
      </c>
      <c r="X40" s="10">
        <v>2.1835992952812893E-2</v>
      </c>
      <c r="Y40" s="8">
        <v>9.0405882352941141E-2</v>
      </c>
      <c r="Z40" s="10">
        <v>4.867885155008593E-2</v>
      </c>
      <c r="AA40" s="8">
        <v>4.8235294117647065E-4</v>
      </c>
      <c r="AB40" s="10">
        <v>5.4110453486092577E-4</v>
      </c>
      <c r="AC40" s="8">
        <v>1.0535294117647056E-2</v>
      </c>
      <c r="AD40" s="10">
        <v>4.6949362584159026E-3</v>
      </c>
      <c r="AE40" s="8">
        <v>2.769411764705882E-2</v>
      </c>
      <c r="AF40" s="10">
        <v>9.2695381888902254E-3</v>
      </c>
      <c r="AG40" s="8">
        <v>6.271176470588237E-2</v>
      </c>
      <c r="AH40" s="10">
        <v>4.2769686729518773E-2</v>
      </c>
      <c r="AI40" s="44">
        <v>1.3251411764705883E-2</v>
      </c>
      <c r="AJ40" s="10">
        <v>1.0241349508602515E-2</v>
      </c>
    </row>
    <row r="41" spans="1:36" x14ac:dyDescent="0.3">
      <c r="A41" s="210" t="s">
        <v>237</v>
      </c>
      <c r="B41" s="145">
        <v>14</v>
      </c>
      <c r="C41" s="8">
        <v>700.35714285714289</v>
      </c>
      <c r="D41" s="10">
        <v>97.677339426105675</v>
      </c>
      <c r="E41" s="8">
        <v>96.363096120641018</v>
      </c>
      <c r="F41" s="10">
        <v>8.352823216515624</v>
      </c>
      <c r="G41" s="8">
        <v>59893.5</v>
      </c>
      <c r="H41" s="10">
        <v>26712.113661581159</v>
      </c>
      <c r="I41" s="8">
        <v>0.13375000000000001</v>
      </c>
      <c r="J41" s="10">
        <v>8.9158818969297685E-2</v>
      </c>
      <c r="K41" s="8">
        <v>0.42410000000000003</v>
      </c>
      <c r="L41" s="10">
        <v>0.20813579147351785</v>
      </c>
      <c r="M41" s="8">
        <v>0.39990000000000003</v>
      </c>
      <c r="N41" s="10">
        <v>0.28247666751841238</v>
      </c>
      <c r="O41" s="8">
        <v>3.6014285714285714E-2</v>
      </c>
      <c r="P41" s="10">
        <v>1.9928443419967794E-2</v>
      </c>
      <c r="Q41" s="8">
        <v>0.6702785714285715</v>
      </c>
      <c r="R41" s="10">
        <v>0.1689116800560003</v>
      </c>
      <c r="S41" s="8">
        <v>1.9157142857142855E-2</v>
      </c>
      <c r="T41" s="10">
        <v>2.1839861731237229E-2</v>
      </c>
      <c r="U41" s="8">
        <v>0.65509285714285714</v>
      </c>
      <c r="V41" s="10">
        <v>0.18441073080860182</v>
      </c>
      <c r="W41" s="8">
        <v>9.6735714285714272E-2</v>
      </c>
      <c r="X41" s="10">
        <v>8.9192209103907544E-2</v>
      </c>
      <c r="Y41" s="8">
        <v>8.3585714285714291E-2</v>
      </c>
      <c r="Z41" s="10">
        <v>6.104831450004744E-2</v>
      </c>
      <c r="AA41" s="8">
        <v>0</v>
      </c>
      <c r="AB41" s="10">
        <v>0</v>
      </c>
      <c r="AC41" s="8">
        <v>6.6642857142857146E-3</v>
      </c>
      <c r="AD41" s="10">
        <v>3.2027889632095853E-3</v>
      </c>
      <c r="AE41" s="8">
        <v>1.025E-2</v>
      </c>
      <c r="AF41" s="10">
        <v>3.1685352112001829E-3</v>
      </c>
      <c r="AG41" s="8">
        <v>7.334285714285714E-2</v>
      </c>
      <c r="AH41" s="10">
        <v>5.9711353311457556E-2</v>
      </c>
      <c r="AI41" s="44">
        <v>1.1013071428571429E-2</v>
      </c>
      <c r="AJ41" s="10">
        <v>1.2418341016814209E-2</v>
      </c>
    </row>
    <row r="42" spans="1:36" x14ac:dyDescent="0.3">
      <c r="A42" s="215" t="s">
        <v>238</v>
      </c>
      <c r="B42" s="216">
        <v>13</v>
      </c>
      <c r="C42" s="217">
        <v>634.53846153846155</v>
      </c>
      <c r="D42" s="218">
        <v>41.415808947420437</v>
      </c>
      <c r="E42" s="217">
        <v>90.601142619586284</v>
      </c>
      <c r="F42" s="218">
        <v>3.8184564429540586</v>
      </c>
      <c r="G42" s="217">
        <v>49103.846153846156</v>
      </c>
      <c r="H42" s="218">
        <v>7455.7122043677946</v>
      </c>
      <c r="I42" s="217">
        <v>7.3723076923076919E-2</v>
      </c>
      <c r="J42" s="218">
        <v>2.8543100562895919E-2</v>
      </c>
      <c r="K42" s="217">
        <v>0.52104615384615383</v>
      </c>
      <c r="L42" s="218">
        <v>0.16558619414766346</v>
      </c>
      <c r="M42" s="217">
        <v>2.3384615384615386E-2</v>
      </c>
      <c r="N42" s="218">
        <v>1.2764524155763776E-2</v>
      </c>
      <c r="O42" s="217">
        <v>0.37833846153846146</v>
      </c>
      <c r="P42" s="218">
        <v>0.15862824747640608</v>
      </c>
      <c r="Q42" s="217">
        <v>0.55897692307692304</v>
      </c>
      <c r="R42" s="218">
        <v>9.6344297131400677E-2</v>
      </c>
      <c r="S42" s="217">
        <v>0.11855384615384616</v>
      </c>
      <c r="T42" s="218">
        <v>6.0474148958936921E-2</v>
      </c>
      <c r="U42" s="217">
        <v>0.23623076923076922</v>
      </c>
      <c r="V42" s="218">
        <v>7.2672477419990208E-2</v>
      </c>
      <c r="W42" s="217">
        <v>2.3215384615384617E-2</v>
      </c>
      <c r="X42" s="218">
        <v>1.9409441265951226E-2</v>
      </c>
      <c r="Y42" s="217">
        <v>4.813846153846154E-2</v>
      </c>
      <c r="Z42" s="218">
        <v>1.3057918316838646E-2</v>
      </c>
      <c r="AA42" s="217">
        <v>5.3846153846153847E-5</v>
      </c>
      <c r="AB42" s="218">
        <v>1.4500221041639685E-4</v>
      </c>
      <c r="AC42" s="217">
        <v>3.5769230769230769E-3</v>
      </c>
      <c r="AD42" s="218">
        <v>2.0133528611720659E-3</v>
      </c>
      <c r="AE42" s="217">
        <v>7.6846153846153852E-3</v>
      </c>
      <c r="AF42" s="218">
        <v>2.2578921415951038E-3</v>
      </c>
      <c r="AG42" s="217">
        <v>4.0446153846153847E-2</v>
      </c>
      <c r="AH42" s="218">
        <v>1.1355880663384292E-2</v>
      </c>
      <c r="AI42" s="219">
        <v>2.6786923076923077E-3</v>
      </c>
      <c r="AJ42" s="218">
        <v>1.3854848961413824E-3</v>
      </c>
    </row>
    <row r="43" spans="1:36" x14ac:dyDescent="0.3">
      <c r="A43" s="210" t="s">
        <v>239</v>
      </c>
      <c r="B43" s="145">
        <v>5</v>
      </c>
      <c r="C43" s="8">
        <v>706.2</v>
      </c>
      <c r="D43" s="10">
        <v>35.625833323586974</v>
      </c>
      <c r="E43" s="8">
        <v>97.045834982670058</v>
      </c>
      <c r="F43" s="10">
        <v>3.1452469657512152</v>
      </c>
      <c r="G43" s="8">
        <v>60651</v>
      </c>
      <c r="H43" s="10">
        <v>3452.7250107704785</v>
      </c>
      <c r="I43" s="8">
        <v>5.5479999999999995E-2</v>
      </c>
      <c r="J43" s="10">
        <v>2.0642843796337764E-2</v>
      </c>
      <c r="K43" s="8">
        <v>0.83364000000000016</v>
      </c>
      <c r="L43" s="10">
        <v>5.8124547310065125E-2</v>
      </c>
      <c r="M43" s="8">
        <v>4.0800000000000003E-3</v>
      </c>
      <c r="N43" s="10">
        <v>2.5547994050414205E-3</v>
      </c>
      <c r="O43" s="8">
        <v>0.10424</v>
      </c>
      <c r="P43" s="10">
        <v>4.4016337875838744E-2</v>
      </c>
      <c r="Q43" s="8">
        <v>0.32591999999999999</v>
      </c>
      <c r="R43" s="10">
        <v>0.10943467000909728</v>
      </c>
      <c r="S43" s="8">
        <v>7.9979999999999996E-2</v>
      </c>
      <c r="T43" s="10">
        <v>2.1181761022162435E-2</v>
      </c>
      <c r="U43" s="8">
        <v>0.21225999999999998</v>
      </c>
      <c r="V43" s="10">
        <v>3.7295415267831554E-2</v>
      </c>
      <c r="W43" s="8">
        <v>1.34E-3</v>
      </c>
      <c r="X43" s="10">
        <v>1.4028542333400144E-3</v>
      </c>
      <c r="Y43" s="8">
        <v>3.0339999999999999E-2</v>
      </c>
      <c r="Z43" s="10">
        <v>6.5324574242776367E-3</v>
      </c>
      <c r="AA43" s="50">
        <v>2.0000000000000002E-5</v>
      </c>
      <c r="AB43" s="12">
        <v>4.4721359549995802E-5</v>
      </c>
      <c r="AC43" s="8">
        <v>1.3000000000000002E-3</v>
      </c>
      <c r="AD43" s="10">
        <v>8.5732140997411236E-4</v>
      </c>
      <c r="AE43" s="8">
        <v>3.1600000000000005E-3</v>
      </c>
      <c r="AF43" s="10">
        <v>1.8187908071023446E-3</v>
      </c>
      <c r="AG43" s="8">
        <v>2.7179999999999999E-2</v>
      </c>
      <c r="AH43" s="10">
        <v>5.3077302116818284E-3</v>
      </c>
      <c r="AI43" s="44">
        <v>1.4634000000000001E-3</v>
      </c>
      <c r="AJ43" s="10">
        <v>1.2397523139724323E-3</v>
      </c>
    </row>
    <row r="44" spans="1:36" x14ac:dyDescent="0.3">
      <c r="A44" s="210" t="s">
        <v>240</v>
      </c>
      <c r="B44" s="145">
        <v>7</v>
      </c>
      <c r="C44" s="8">
        <v>588.14285714285711</v>
      </c>
      <c r="D44" s="10">
        <v>174.97183446813057</v>
      </c>
      <c r="E44" s="8">
        <v>85.571468530318867</v>
      </c>
      <c r="F44" s="10">
        <v>16.340129450063635</v>
      </c>
      <c r="G44" s="8">
        <v>45723.428571428572</v>
      </c>
      <c r="H44" s="10">
        <v>22297.052883412958</v>
      </c>
      <c r="I44" s="8">
        <v>2.7828571428571428E-2</v>
      </c>
      <c r="J44" s="10">
        <v>4.412560535130422E-2</v>
      </c>
      <c r="K44" s="8">
        <v>0.13272857142857142</v>
      </c>
      <c r="L44" s="10">
        <v>0.15671508876818163</v>
      </c>
      <c r="M44" s="8">
        <v>0.82134285714285726</v>
      </c>
      <c r="N44" s="10">
        <v>0.19547320240161462</v>
      </c>
      <c r="O44" s="8">
        <v>1.5842857142857141E-2</v>
      </c>
      <c r="P44" s="10">
        <v>9.1820217713488236E-3</v>
      </c>
      <c r="Q44" s="8">
        <v>0.70409999999999984</v>
      </c>
      <c r="R44" s="10">
        <v>0.12479202698890743</v>
      </c>
      <c r="S44" s="8">
        <v>5.4328571428571427E-2</v>
      </c>
      <c r="T44" s="10">
        <v>4.6827652595651734E-2</v>
      </c>
      <c r="U44" s="8">
        <v>0.37927142857142859</v>
      </c>
      <c r="V44" s="10">
        <v>0.2235930359252849</v>
      </c>
      <c r="W44" s="8">
        <v>0.11555714285714287</v>
      </c>
      <c r="X44" s="10">
        <v>0.13657761965445214</v>
      </c>
      <c r="Y44" s="8">
        <v>9.5457142857142865E-2</v>
      </c>
      <c r="Z44" s="10">
        <v>5.0600983427296395E-2</v>
      </c>
      <c r="AA44" s="8">
        <v>8.5714285714285713E-5</v>
      </c>
      <c r="AB44" s="10">
        <v>2.267786838055363E-4</v>
      </c>
      <c r="AC44" s="8">
        <v>7.0142857142857151E-3</v>
      </c>
      <c r="AD44" s="10">
        <v>3.1114994088748522E-3</v>
      </c>
      <c r="AE44" s="8">
        <v>1.657142857142857E-2</v>
      </c>
      <c r="AF44" s="10">
        <v>7.8037841858323879E-3</v>
      </c>
      <c r="AG44" s="8">
        <v>7.8899999999999998E-2</v>
      </c>
      <c r="AH44" s="10">
        <v>4.633184649892555E-2</v>
      </c>
      <c r="AI44" s="44">
        <v>1.0893285714285715E-2</v>
      </c>
      <c r="AJ44" s="10">
        <v>7.267489931521192E-3</v>
      </c>
    </row>
    <row r="45" spans="1:36" x14ac:dyDescent="0.3">
      <c r="A45" s="213" t="s">
        <v>241</v>
      </c>
      <c r="B45" s="143">
        <v>32</v>
      </c>
      <c r="C45" s="118">
        <v>884.125</v>
      </c>
      <c r="D45" s="120">
        <v>184.0707700508062</v>
      </c>
      <c r="E45" s="118">
        <v>111.36958795211763</v>
      </c>
      <c r="F45" s="120">
        <v>16.162043157687428</v>
      </c>
      <c r="G45" s="118">
        <v>84486.25</v>
      </c>
      <c r="H45" s="120">
        <v>22918.470580340552</v>
      </c>
      <c r="I45" s="118">
        <v>5.5546874999999982E-2</v>
      </c>
      <c r="J45" s="120">
        <v>2.3247073827306959E-2</v>
      </c>
      <c r="K45" s="118">
        <v>0.80088437500000009</v>
      </c>
      <c r="L45" s="120">
        <v>8.2378141124211476E-2</v>
      </c>
      <c r="M45" s="118">
        <v>4.4737499999999999E-2</v>
      </c>
      <c r="N45" s="120">
        <v>4.7752782388112765E-2</v>
      </c>
      <c r="O45" s="118">
        <v>9.6849999999999992E-2</v>
      </c>
      <c r="P45" s="120">
        <v>5.5798664569521136E-2</v>
      </c>
      <c r="Q45" s="118">
        <v>0.69990312500000007</v>
      </c>
      <c r="R45" s="120">
        <v>8.3127319698410279E-2</v>
      </c>
      <c r="S45" s="118">
        <v>3.5915624999999993E-2</v>
      </c>
      <c r="T45" s="120">
        <v>3.824794415200429E-2</v>
      </c>
      <c r="U45" s="118">
        <v>0.70034375000000015</v>
      </c>
      <c r="V45" s="120">
        <v>9.0865707139001661E-2</v>
      </c>
      <c r="W45" s="118">
        <v>4.7837500000000005E-2</v>
      </c>
      <c r="X45" s="120">
        <v>6.6662431989162205E-2</v>
      </c>
      <c r="Y45" s="118">
        <v>6.8628124999999998E-2</v>
      </c>
      <c r="Z45" s="120">
        <v>4.0425313327929688E-2</v>
      </c>
      <c r="AA45" s="118">
        <v>1.2499999999999999E-5</v>
      </c>
      <c r="AB45" s="120">
        <v>5.5358071941066163E-5</v>
      </c>
      <c r="AC45" s="118">
        <v>3.7156250000000006E-3</v>
      </c>
      <c r="AD45" s="120">
        <v>2.5886986860383671E-3</v>
      </c>
      <c r="AE45" s="118">
        <v>6.8093750000000003E-3</v>
      </c>
      <c r="AF45" s="120">
        <v>4.1920323329675243E-3</v>
      </c>
      <c r="AG45" s="118">
        <v>6.1828124999999991E-2</v>
      </c>
      <c r="AH45" s="120">
        <v>3.7684087806265441E-2</v>
      </c>
      <c r="AI45" s="214">
        <v>2.87415625E-3</v>
      </c>
      <c r="AJ45" s="120">
        <v>5.9740885881169655E-3</v>
      </c>
    </row>
    <row r="46" spans="1:36" x14ac:dyDescent="0.3">
      <c r="A46" s="210" t="s">
        <v>242</v>
      </c>
      <c r="B46" s="145">
        <v>20</v>
      </c>
      <c r="C46" s="8">
        <v>970.3</v>
      </c>
      <c r="D46" s="10">
        <v>212.22830308792206</v>
      </c>
      <c r="E46" s="8">
        <v>118.19352610981582</v>
      </c>
      <c r="F46" s="10">
        <v>17.322965520125603</v>
      </c>
      <c r="G46" s="8">
        <v>137030.65</v>
      </c>
      <c r="H46" s="10">
        <v>41955.290770150721</v>
      </c>
      <c r="I46" s="8">
        <v>3.9474999999999996E-2</v>
      </c>
      <c r="J46" s="10">
        <v>1.4632835283056155E-2</v>
      </c>
      <c r="K46" s="8">
        <v>0.83931500000000003</v>
      </c>
      <c r="L46" s="10">
        <v>8.5508400787660366E-2</v>
      </c>
      <c r="M46" s="8">
        <v>6.0405000000000007E-2</v>
      </c>
      <c r="N46" s="10">
        <v>5.9786624758385545E-2</v>
      </c>
      <c r="O46" s="8">
        <v>5.8124999999999996E-2</v>
      </c>
      <c r="P46" s="10">
        <v>4.5345676692898101E-2</v>
      </c>
      <c r="Q46" s="8">
        <v>0.56338500000000002</v>
      </c>
      <c r="R46" s="10">
        <v>0.12678671802843205</v>
      </c>
      <c r="S46" s="8">
        <v>2.8399999999999991E-2</v>
      </c>
      <c r="T46" s="10">
        <v>2.8894290093373128E-2</v>
      </c>
      <c r="U46" s="8">
        <v>0.76773000000000002</v>
      </c>
      <c r="V46" s="10">
        <v>0.11733445718161929</v>
      </c>
      <c r="W46" s="8">
        <v>9.8449999999999996E-3</v>
      </c>
      <c r="X46" s="10">
        <v>1.0987671320740878E-2</v>
      </c>
      <c r="Y46" s="8">
        <v>9.4890000000000016E-2</v>
      </c>
      <c r="Z46" s="10">
        <v>5.936539750606095E-2</v>
      </c>
      <c r="AA46" s="8">
        <v>2.0000000000000002E-5</v>
      </c>
      <c r="AB46" s="10">
        <v>8.9442719099991618E-5</v>
      </c>
      <c r="AC46" s="8">
        <v>3.5999999999999999E-3</v>
      </c>
      <c r="AD46" s="10">
        <v>1.8344653602329853E-3</v>
      </c>
      <c r="AE46" s="8">
        <v>6.4149999999999997E-3</v>
      </c>
      <c r="AF46" s="10">
        <v>3.9989834234530949E-3</v>
      </c>
      <c r="AG46" s="8">
        <v>8.8469999999999979E-2</v>
      </c>
      <c r="AH46" s="10">
        <v>5.6815408399297392E-2</v>
      </c>
      <c r="AI46" s="44">
        <v>3.02805E-3</v>
      </c>
      <c r="AJ46" s="10">
        <v>2.8017083787349605E-3</v>
      </c>
    </row>
    <row r="47" spans="1:36" x14ac:dyDescent="0.3">
      <c r="A47" s="211" t="s">
        <v>243</v>
      </c>
      <c r="B47" s="144">
        <v>10</v>
      </c>
      <c r="C47" s="105">
        <v>667.7</v>
      </c>
      <c r="D47" s="107">
        <v>46.038751793099976</v>
      </c>
      <c r="E47" s="105">
        <v>93.603188338487158</v>
      </c>
      <c r="F47" s="107">
        <v>4.0814421656146109</v>
      </c>
      <c r="G47" s="105">
        <v>50718.400000000001</v>
      </c>
      <c r="H47" s="107">
        <v>5374.6655131066482</v>
      </c>
      <c r="I47" s="105">
        <v>0.10281999999999999</v>
      </c>
      <c r="J47" s="107">
        <v>7.2079043032246548E-2</v>
      </c>
      <c r="K47" s="105">
        <v>0.58011999999999997</v>
      </c>
      <c r="L47" s="107">
        <v>6.9168342148381468E-2</v>
      </c>
      <c r="M47" s="105">
        <v>4.546E-2</v>
      </c>
      <c r="N47" s="107">
        <v>2.5923914313493109E-2</v>
      </c>
      <c r="O47" s="105">
        <v>0.26330999999999999</v>
      </c>
      <c r="P47" s="107">
        <v>6.819441896356182E-2</v>
      </c>
      <c r="Q47" s="105">
        <v>0.69931999999999994</v>
      </c>
      <c r="R47" s="107">
        <v>0.13710228784864695</v>
      </c>
      <c r="S47" s="105">
        <v>0.10588</v>
      </c>
      <c r="T47" s="107">
        <v>2.2309928034148625E-2</v>
      </c>
      <c r="U47" s="105">
        <v>0.43224000000000001</v>
      </c>
      <c r="V47" s="107">
        <v>9.9743629147708304E-2</v>
      </c>
      <c r="W47" s="105">
        <v>3.7520000000000005E-2</v>
      </c>
      <c r="X47" s="107">
        <v>3.5768819444377022E-2</v>
      </c>
      <c r="Y47" s="105">
        <v>4.3240000000000001E-2</v>
      </c>
      <c r="Z47" s="107">
        <v>1.1419398699873231E-2</v>
      </c>
      <c r="AA47" s="105">
        <v>1.0000000000000001E-5</v>
      </c>
      <c r="AB47" s="107">
        <v>3.1622776601683789E-5</v>
      </c>
      <c r="AC47" s="105">
        <v>3.3299999999999996E-3</v>
      </c>
      <c r="AD47" s="107">
        <v>2.9005938089371364E-3</v>
      </c>
      <c r="AE47" s="105">
        <v>7.2700000000000004E-3</v>
      </c>
      <c r="AF47" s="107">
        <v>3.453838444397768E-3</v>
      </c>
      <c r="AG47" s="105">
        <v>3.6000000000000004E-2</v>
      </c>
      <c r="AH47" s="107">
        <v>9.9021883103348977E-3</v>
      </c>
      <c r="AI47" s="212">
        <v>3.0976000000000003E-3</v>
      </c>
      <c r="AJ47" s="107">
        <v>3.5907593192650608E-3</v>
      </c>
    </row>
    <row r="48" spans="1:36" x14ac:dyDescent="0.3">
      <c r="A48" s="210" t="s">
        <v>244</v>
      </c>
      <c r="B48" s="145">
        <v>29</v>
      </c>
      <c r="C48" s="8">
        <v>683.68965517241384</v>
      </c>
      <c r="D48" s="10">
        <v>116.96461719202445</v>
      </c>
      <c r="E48" s="8">
        <v>94.773065755200705</v>
      </c>
      <c r="F48" s="10">
        <v>10.221753684044167</v>
      </c>
      <c r="G48" s="8">
        <v>42113.965517241377</v>
      </c>
      <c r="H48" s="10">
        <v>17153.655625556814</v>
      </c>
      <c r="I48" s="8">
        <v>2.6317241379310345E-2</v>
      </c>
      <c r="J48" s="10">
        <v>2.7718432095494006E-2</v>
      </c>
      <c r="K48" s="8">
        <v>0.32657241379310342</v>
      </c>
      <c r="L48" s="10">
        <v>0.23126265200378274</v>
      </c>
      <c r="M48" s="8">
        <v>0.05</v>
      </c>
      <c r="N48" s="10">
        <v>3.6840961287287657E-2</v>
      </c>
      <c r="O48" s="8">
        <v>0.59517586206896533</v>
      </c>
      <c r="P48" s="10">
        <v>0.21830919857455905</v>
      </c>
      <c r="Q48" s="8">
        <v>0.6841172413793104</v>
      </c>
      <c r="R48" s="10">
        <v>0.10197083640841878</v>
      </c>
      <c r="S48" s="8">
        <v>0.21446896551724143</v>
      </c>
      <c r="T48" s="10">
        <v>8.7737307195352152E-2</v>
      </c>
      <c r="U48" s="8">
        <v>0.27349655172413795</v>
      </c>
      <c r="V48" s="10">
        <v>0.17331465497915025</v>
      </c>
      <c r="W48" s="8">
        <v>3.2913793103448281E-2</v>
      </c>
      <c r="X48" s="10">
        <v>3.5639902638735163E-2</v>
      </c>
      <c r="Y48" s="8">
        <v>0.11750689655172414</v>
      </c>
      <c r="Z48" s="10">
        <v>0.12519566951386388</v>
      </c>
      <c r="AA48" s="8">
        <v>9.6551724137931047E-5</v>
      </c>
      <c r="AB48" s="10">
        <v>1.7623595915843224E-4</v>
      </c>
      <c r="AC48" s="8">
        <v>8.3827586206896565E-3</v>
      </c>
      <c r="AD48" s="10">
        <v>1.1703969685706677E-2</v>
      </c>
      <c r="AE48" s="8">
        <v>1.9644827586206896E-2</v>
      </c>
      <c r="AF48" s="10">
        <v>2.0535919510647267E-2</v>
      </c>
      <c r="AG48" s="8">
        <v>9.7875862068965494E-2</v>
      </c>
      <c r="AH48" s="10">
        <v>0.10977018088186533</v>
      </c>
      <c r="AI48" s="44">
        <v>5.1661724137931041E-3</v>
      </c>
      <c r="AJ48" s="10">
        <v>5.8090750435907572E-3</v>
      </c>
    </row>
    <row r="49" spans="1:36" x14ac:dyDescent="0.3">
      <c r="A49" s="210" t="s">
        <v>245</v>
      </c>
      <c r="B49" s="145">
        <v>3</v>
      </c>
      <c r="C49" s="8">
        <v>1198</v>
      </c>
      <c r="D49" s="10">
        <v>218.25902043214617</v>
      </c>
      <c r="E49" s="8">
        <v>135.66240702763335</v>
      </c>
      <c r="F49" s="10">
        <v>15.509891610443248</v>
      </c>
      <c r="G49" s="8">
        <v>106864.33333333333</v>
      </c>
      <c r="H49" s="10">
        <v>28535.985532890467</v>
      </c>
      <c r="I49" s="8">
        <v>0.11293333333333333</v>
      </c>
      <c r="J49" s="10">
        <v>3.2886826136514509E-2</v>
      </c>
      <c r="K49" s="8">
        <v>0.58589999999999998</v>
      </c>
      <c r="L49" s="10">
        <v>0.15946714395134823</v>
      </c>
      <c r="M49" s="8">
        <v>0.25036666666666668</v>
      </c>
      <c r="N49" s="10">
        <v>0.14187248969879016</v>
      </c>
      <c r="O49" s="8">
        <v>4.9033333333333338E-2</v>
      </c>
      <c r="P49" s="10">
        <v>8.6892654081534952E-3</v>
      </c>
      <c r="Q49" s="8">
        <v>0.59100000000000008</v>
      </c>
      <c r="R49" s="10">
        <v>0.19494555650232193</v>
      </c>
      <c r="S49" s="8">
        <v>1.6366666666666665E-2</v>
      </c>
      <c r="T49" s="10">
        <v>1.4307457263026627E-2</v>
      </c>
      <c r="U49" s="8">
        <v>0.62843333333333329</v>
      </c>
      <c r="V49" s="10">
        <v>0.10868929723451842</v>
      </c>
      <c r="W49" s="8">
        <v>2.1366666666666669E-2</v>
      </c>
      <c r="X49" s="10">
        <v>1.3715076862100816E-2</v>
      </c>
      <c r="Y49" s="8">
        <v>0.25893333333333329</v>
      </c>
      <c r="Z49" s="10">
        <v>0.11401707474467737</v>
      </c>
      <c r="AA49" s="8">
        <v>1.3333333333333334E-4</v>
      </c>
      <c r="AB49" s="10">
        <v>2.3094010767585031E-4</v>
      </c>
      <c r="AC49" s="8">
        <v>8.3999999999999995E-3</v>
      </c>
      <c r="AD49" s="10">
        <v>1.0440306508910542E-3</v>
      </c>
      <c r="AE49" s="8">
        <v>1.7100000000000001E-2</v>
      </c>
      <c r="AF49" s="10">
        <v>1.6093476939431075E-3</v>
      </c>
      <c r="AG49" s="8">
        <v>0.24180000000000001</v>
      </c>
      <c r="AH49" s="10">
        <v>0.11551246685964245</v>
      </c>
      <c r="AI49" s="44">
        <v>3.3958333333333333E-2</v>
      </c>
      <c r="AJ49" s="10">
        <v>2.5005529635129378E-2</v>
      </c>
    </row>
    <row r="50" spans="1:36" x14ac:dyDescent="0.3">
      <c r="A50" s="210" t="s">
        <v>246</v>
      </c>
      <c r="B50" s="145">
        <v>13</v>
      </c>
      <c r="C50" s="8">
        <v>490.30769230769232</v>
      </c>
      <c r="D50" s="10">
        <v>64.120179630888572</v>
      </c>
      <c r="E50" s="8">
        <v>76.668080464969407</v>
      </c>
      <c r="F50" s="10">
        <v>6.7042995812781525</v>
      </c>
      <c r="G50" s="8">
        <v>30351.076923076922</v>
      </c>
      <c r="H50" s="10">
        <v>7772.9702759148886</v>
      </c>
      <c r="I50" s="8">
        <v>1.1476923076923076E-2</v>
      </c>
      <c r="J50" s="10">
        <v>1.1029139725151873E-2</v>
      </c>
      <c r="K50" s="8">
        <v>0.12303846153846155</v>
      </c>
      <c r="L50" s="10">
        <v>0.11289753863910952</v>
      </c>
      <c r="M50" s="8">
        <v>1.8515384615384614E-2</v>
      </c>
      <c r="N50" s="10">
        <v>1.6444241451738568E-2</v>
      </c>
      <c r="O50" s="8">
        <v>0.84733076923076922</v>
      </c>
      <c r="P50" s="10">
        <v>0.12535104962075735</v>
      </c>
      <c r="Q50" s="8">
        <v>0.73366153846153837</v>
      </c>
      <c r="R50" s="10">
        <v>8.4665572878055678E-2</v>
      </c>
      <c r="S50" s="8">
        <v>0.34933846153846149</v>
      </c>
      <c r="T50" s="10">
        <v>0.11254439522888705</v>
      </c>
      <c r="U50" s="8">
        <v>0.12216923076923078</v>
      </c>
      <c r="V50" s="10">
        <v>0.10923886964366504</v>
      </c>
      <c r="W50" s="8">
        <v>1.6107692307692306E-2</v>
      </c>
      <c r="X50" s="10">
        <v>1.5183075091389399E-2</v>
      </c>
      <c r="Y50" s="8">
        <v>0.1292076923076923</v>
      </c>
      <c r="Z50" s="10">
        <v>0.19239803993084434</v>
      </c>
      <c r="AA50" s="8">
        <v>2.923076923076923E-4</v>
      </c>
      <c r="AB50" s="10">
        <v>6.0202649230403258E-4</v>
      </c>
      <c r="AC50" s="8">
        <v>5.6769230769230759E-3</v>
      </c>
      <c r="AD50" s="10">
        <v>6.0156952834722072E-3</v>
      </c>
      <c r="AE50" s="8">
        <v>1.77E-2</v>
      </c>
      <c r="AF50" s="10">
        <v>1.5422170188833127E-2</v>
      </c>
      <c r="AG50" s="8">
        <v>0.1114923076923077</v>
      </c>
      <c r="AH50" s="10">
        <v>0.17906404562585268</v>
      </c>
      <c r="AI50" s="44">
        <v>6.262153846153847E-3</v>
      </c>
      <c r="AJ50" s="10">
        <v>6.7622170531829997E-3</v>
      </c>
    </row>
    <row r="51" spans="1:36" x14ac:dyDescent="0.3">
      <c r="A51" s="210" t="s">
        <v>247</v>
      </c>
      <c r="B51" s="145">
        <v>7</v>
      </c>
      <c r="C51" s="8">
        <v>552.71428571428567</v>
      </c>
      <c r="D51" s="10">
        <v>36.64566498106921</v>
      </c>
      <c r="E51" s="8">
        <v>82.93200440257273</v>
      </c>
      <c r="F51" s="10">
        <v>3.5022718092891743</v>
      </c>
      <c r="G51" s="8">
        <v>43189.428571428572</v>
      </c>
      <c r="H51" s="10">
        <v>6850.8997184589425</v>
      </c>
      <c r="I51" s="8">
        <v>6.8371428571428569E-2</v>
      </c>
      <c r="J51" s="10">
        <v>7.2408165153885665E-2</v>
      </c>
      <c r="K51" s="8">
        <v>0.28948571428571429</v>
      </c>
      <c r="L51" s="10">
        <v>4.5534800924546384E-2</v>
      </c>
      <c r="M51" s="8">
        <v>4.6685714285714289E-2</v>
      </c>
      <c r="N51" s="10">
        <v>9.2846116927803882E-2</v>
      </c>
      <c r="O51" s="8">
        <v>0.59644285714285705</v>
      </c>
      <c r="P51" s="10">
        <v>6.9442586768804271E-2</v>
      </c>
      <c r="Q51" s="8">
        <v>0.47078571428571431</v>
      </c>
      <c r="R51" s="10">
        <v>8.7355469749970938E-2</v>
      </c>
      <c r="S51" s="8">
        <v>0.27715714285714288</v>
      </c>
      <c r="T51" s="10">
        <v>4.0949800860030798E-2</v>
      </c>
      <c r="U51" s="8">
        <v>9.3657142857142869E-2</v>
      </c>
      <c r="V51" s="10">
        <v>4.8730409983324126E-2</v>
      </c>
      <c r="W51" s="8">
        <v>7.4142857142857144E-3</v>
      </c>
      <c r="X51" s="10">
        <v>5.2295406335638329E-3</v>
      </c>
      <c r="Y51" s="8">
        <v>0.16997142857142858</v>
      </c>
      <c r="Z51" s="10">
        <v>0.28843782527196227</v>
      </c>
      <c r="AA51" s="8">
        <v>4.2857142857142856E-5</v>
      </c>
      <c r="AB51" s="10">
        <v>1.1338934190276815E-4</v>
      </c>
      <c r="AC51" s="8">
        <v>1.2328571428571427E-2</v>
      </c>
      <c r="AD51" s="10">
        <v>1.9743920100941986E-2</v>
      </c>
      <c r="AE51" s="8">
        <v>2.1585714285714284E-2</v>
      </c>
      <c r="AF51" s="10">
        <v>2.5175214568528087E-2</v>
      </c>
      <c r="AG51" s="8">
        <v>0.14838571428571429</v>
      </c>
      <c r="AH51" s="10">
        <v>0.26469466956332555</v>
      </c>
      <c r="AI51" s="44">
        <v>7.1644285714285716E-3</v>
      </c>
      <c r="AJ51" s="10">
        <v>5.7033727406726291E-3</v>
      </c>
    </row>
    <row r="52" spans="1:36" x14ac:dyDescent="0.3">
      <c r="A52" s="210" t="s">
        <v>248</v>
      </c>
      <c r="B52" s="145">
        <v>1</v>
      </c>
      <c r="C52" s="8">
        <v>707</v>
      </c>
      <c r="D52" s="10">
        <v>0</v>
      </c>
      <c r="E52" s="8">
        <v>97.139828617656406</v>
      </c>
      <c r="F52" s="10">
        <v>0</v>
      </c>
      <c r="G52" s="8">
        <v>59191</v>
      </c>
      <c r="H52" s="10">
        <v>0</v>
      </c>
      <c r="I52" s="8">
        <v>2.76E-2</v>
      </c>
      <c r="J52" s="10">
        <v>0</v>
      </c>
      <c r="K52" s="8">
        <v>0.6875</v>
      </c>
      <c r="L52" s="10">
        <v>0</v>
      </c>
      <c r="M52" s="8">
        <v>6.3E-3</v>
      </c>
      <c r="N52" s="10">
        <v>0</v>
      </c>
      <c r="O52" s="8">
        <v>0.28199999999999997</v>
      </c>
      <c r="P52" s="10">
        <v>0</v>
      </c>
      <c r="Q52" s="8">
        <v>0.27429999999999999</v>
      </c>
      <c r="R52" s="10">
        <v>0</v>
      </c>
      <c r="S52" s="8">
        <v>0.13170000000000001</v>
      </c>
      <c r="T52" s="10">
        <v>0</v>
      </c>
      <c r="U52" s="8">
        <v>0.1336</v>
      </c>
      <c r="V52" s="10">
        <v>0</v>
      </c>
      <c r="W52" s="8">
        <v>1.9E-3</v>
      </c>
      <c r="X52" s="10">
        <v>0</v>
      </c>
      <c r="Y52" s="8">
        <v>3.8399999999999997E-2</v>
      </c>
      <c r="Z52" s="10">
        <v>0</v>
      </c>
      <c r="AA52" s="8">
        <v>0</v>
      </c>
      <c r="AB52" s="10">
        <v>0</v>
      </c>
      <c r="AC52" s="8">
        <v>2E-3</v>
      </c>
      <c r="AD52" s="10">
        <v>0</v>
      </c>
      <c r="AE52" s="8">
        <v>4.3E-3</v>
      </c>
      <c r="AF52" s="10">
        <v>0</v>
      </c>
      <c r="AG52" s="8">
        <v>3.4200000000000001E-2</v>
      </c>
      <c r="AH52" s="10">
        <v>0</v>
      </c>
      <c r="AI52" s="44">
        <v>3.8809999999999999E-3</v>
      </c>
      <c r="AJ52" s="10">
        <v>0</v>
      </c>
    </row>
    <row r="53" spans="1:36" x14ac:dyDescent="0.3">
      <c r="A53" s="210" t="s">
        <v>249</v>
      </c>
      <c r="B53" s="145">
        <v>6</v>
      </c>
      <c r="C53" s="8">
        <v>643.66666666666663</v>
      </c>
      <c r="D53" s="10">
        <v>88.28514408815731</v>
      </c>
      <c r="E53" s="8">
        <v>91.294908641017798</v>
      </c>
      <c r="F53" s="10">
        <v>8.2558413973231595</v>
      </c>
      <c r="G53" s="8">
        <v>64225.666666666664</v>
      </c>
      <c r="H53" s="10">
        <v>14938.428346605489</v>
      </c>
      <c r="I53" s="8">
        <v>6.0499999999999998E-3</v>
      </c>
      <c r="J53" s="10">
        <v>6.2477996126636464E-3</v>
      </c>
      <c r="K53" s="8">
        <v>0.37918333333333337</v>
      </c>
      <c r="L53" s="10">
        <v>0.38532599920932747</v>
      </c>
      <c r="M53" s="8">
        <v>0.58983333333333332</v>
      </c>
      <c r="N53" s="10">
        <v>0.39957823097194195</v>
      </c>
      <c r="O53" s="8">
        <v>2.3483333333333339E-2</v>
      </c>
      <c r="P53" s="10">
        <v>1.5139011416425662E-2</v>
      </c>
      <c r="Q53" s="8">
        <v>0.21541666666666667</v>
      </c>
      <c r="R53" s="10">
        <v>6.8822973393094997E-2</v>
      </c>
      <c r="S53" s="8">
        <v>3.4233333333333338E-2</v>
      </c>
      <c r="T53" s="10">
        <v>1.9037716949956634E-2</v>
      </c>
      <c r="U53" s="8">
        <v>0.28826666666666662</v>
      </c>
      <c r="V53" s="10">
        <v>8.1330035452265081E-2</v>
      </c>
      <c r="W53" s="50">
        <v>9.8333333333333345E-4</v>
      </c>
      <c r="X53" s="12">
        <v>1.0759491933482112E-3</v>
      </c>
      <c r="Y53" s="8">
        <v>4.9950000000000001E-2</v>
      </c>
      <c r="Z53" s="10">
        <v>2.5337699185206206E-2</v>
      </c>
      <c r="AA53" s="50">
        <v>1.9999999999999998E-4</v>
      </c>
      <c r="AB53" s="12">
        <v>2.7568097504180445E-4</v>
      </c>
      <c r="AC53" s="8">
        <v>4.3833333333333337E-3</v>
      </c>
      <c r="AD53" s="10">
        <v>2.133932207607981E-3</v>
      </c>
      <c r="AE53" s="8">
        <v>1.1383333333333334E-2</v>
      </c>
      <c r="AF53" s="10">
        <v>7.0810780723465179E-3</v>
      </c>
      <c r="AG53" s="8">
        <v>3.8600000000000002E-2</v>
      </c>
      <c r="AH53" s="10">
        <v>1.8700160427119337E-2</v>
      </c>
      <c r="AI53" s="44">
        <v>0</v>
      </c>
      <c r="AJ53" s="10">
        <v>0</v>
      </c>
    </row>
    <row r="54" spans="1:36" x14ac:dyDescent="0.3">
      <c r="A54" s="210" t="s">
        <v>250</v>
      </c>
      <c r="B54" s="145">
        <v>4</v>
      </c>
      <c r="C54" s="8">
        <v>647</v>
      </c>
      <c r="D54" s="10">
        <v>39.098167049961134</v>
      </c>
      <c r="E54" s="8">
        <v>91.750084495735351</v>
      </c>
      <c r="F54" s="10">
        <v>3.5639967444620955</v>
      </c>
      <c r="G54" s="8">
        <v>65973.25</v>
      </c>
      <c r="H54" s="10">
        <v>5482.2725443013142</v>
      </c>
      <c r="I54" s="8">
        <v>3.3000000000000004E-3</v>
      </c>
      <c r="J54" s="10">
        <v>1.9663841605003498E-3</v>
      </c>
      <c r="K54" s="8">
        <v>0.92385000000000006</v>
      </c>
      <c r="L54" s="10">
        <v>5.203777474104751E-2</v>
      </c>
      <c r="M54" s="8">
        <v>3.5950000000000003E-2</v>
      </c>
      <c r="N54" s="10">
        <v>4.6314108721497244E-2</v>
      </c>
      <c r="O54" s="8">
        <v>3.7600000000000001E-2</v>
      </c>
      <c r="P54" s="10">
        <v>8.4122925927874615E-3</v>
      </c>
      <c r="Q54" s="8">
        <v>0.12692499999999998</v>
      </c>
      <c r="R54" s="10">
        <v>0.10171130304281167</v>
      </c>
      <c r="S54" s="8">
        <v>2.5974999999999998E-2</v>
      </c>
      <c r="T54" s="10">
        <v>5.9768302636096513E-3</v>
      </c>
      <c r="U54" s="8">
        <v>0.20495000000000002</v>
      </c>
      <c r="V54" s="10">
        <v>3.6729325250177511E-2</v>
      </c>
      <c r="W54" s="8">
        <v>4.4999999999999999E-4</v>
      </c>
      <c r="X54" s="10">
        <v>8.9999999999999998E-4</v>
      </c>
      <c r="Y54" s="8">
        <v>1.9299999999999998E-2</v>
      </c>
      <c r="Z54" s="10">
        <v>5.5485733902208454E-3</v>
      </c>
      <c r="AA54" s="8">
        <v>0</v>
      </c>
      <c r="AB54" s="10">
        <v>0</v>
      </c>
      <c r="AC54" s="50">
        <v>2.9999999999999997E-4</v>
      </c>
      <c r="AD54" s="12">
        <v>8.1649658092772609E-5</v>
      </c>
      <c r="AE54" s="8">
        <v>2.0249999999999999E-3</v>
      </c>
      <c r="AF54" s="10">
        <v>9.6393291606141696E-4</v>
      </c>
      <c r="AG54" s="8">
        <v>1.7274999999999999E-2</v>
      </c>
      <c r="AH54" s="10">
        <v>5.1719596543927798E-3</v>
      </c>
      <c r="AI54" s="44">
        <v>0</v>
      </c>
      <c r="AJ54" s="10">
        <v>0</v>
      </c>
    </row>
    <row r="55" spans="1:36" x14ac:dyDescent="0.3">
      <c r="A55" s="210" t="s">
        <v>251</v>
      </c>
      <c r="B55" s="145">
        <v>15</v>
      </c>
      <c r="C55" s="8">
        <v>762.5333333333333</v>
      </c>
      <c r="D55" s="10">
        <v>170.99952659360795</v>
      </c>
      <c r="E55" s="8">
        <v>101.26847653600412</v>
      </c>
      <c r="F55" s="10">
        <v>15.727234742841052</v>
      </c>
      <c r="G55" s="8">
        <v>63595.933333333334</v>
      </c>
      <c r="H55" s="10">
        <v>20927.19303908764</v>
      </c>
      <c r="I55" s="8">
        <v>4.0593333333333335E-2</v>
      </c>
      <c r="J55" s="10">
        <v>2.0085761362811452E-2</v>
      </c>
      <c r="K55" s="8">
        <v>0.68981333333333328</v>
      </c>
      <c r="L55" s="10">
        <v>0.13850174246798064</v>
      </c>
      <c r="M55" s="8">
        <v>4.7266666666666665E-2</v>
      </c>
      <c r="N55" s="10">
        <v>6.8921110871847713E-2</v>
      </c>
      <c r="O55" s="8">
        <v>0.21633999999999995</v>
      </c>
      <c r="P55" s="10">
        <v>0.10269334239096806</v>
      </c>
      <c r="Q55" s="8">
        <v>0.58992</v>
      </c>
      <c r="R55" s="10">
        <v>9.9826830060860253E-2</v>
      </c>
      <c r="S55" s="8">
        <v>7.1159999999999987E-2</v>
      </c>
      <c r="T55" s="10">
        <v>4.6708286202771343E-2</v>
      </c>
      <c r="U55" s="8">
        <v>0.47672666666666663</v>
      </c>
      <c r="V55" s="10">
        <v>0.13654443267756516</v>
      </c>
      <c r="W55" s="8">
        <v>5.2866666666666669E-3</v>
      </c>
      <c r="X55" s="10">
        <v>4.6736138765057023E-3</v>
      </c>
      <c r="Y55" s="8">
        <v>6.8586666666666657E-2</v>
      </c>
      <c r="Z55" s="10">
        <v>0.10128200282003756</v>
      </c>
      <c r="AA55" s="8">
        <v>5.3333333333333333E-5</v>
      </c>
      <c r="AB55" s="10">
        <v>1.4074631010979938E-4</v>
      </c>
      <c r="AC55" s="8">
        <v>2.4733333333333335E-3</v>
      </c>
      <c r="AD55" s="10">
        <v>2.9841166835350755E-3</v>
      </c>
      <c r="AE55" s="8">
        <v>6.6266666666666679E-3</v>
      </c>
      <c r="AF55" s="10">
        <v>8.4868357443973769E-3</v>
      </c>
      <c r="AG55" s="8">
        <v>6.1986666666666676E-2</v>
      </c>
      <c r="AH55" s="10">
        <v>9.4385409485839067E-2</v>
      </c>
      <c r="AI55" s="44">
        <v>1.7051333333333333E-3</v>
      </c>
      <c r="AJ55" s="10">
        <v>1.8423814506024017E-3</v>
      </c>
    </row>
    <row r="56" spans="1:36" x14ac:dyDescent="0.3">
      <c r="A56" s="210" t="s">
        <v>252</v>
      </c>
      <c r="B56" s="145">
        <v>17</v>
      </c>
      <c r="C56" s="8">
        <v>833.88235294117646</v>
      </c>
      <c r="D56" s="10">
        <v>388.92719150776486</v>
      </c>
      <c r="E56" s="8">
        <v>104.28728540636276</v>
      </c>
      <c r="F56" s="10">
        <v>36.49025394037092</v>
      </c>
      <c r="G56" s="8">
        <v>82972.705882352937</v>
      </c>
      <c r="H56" s="10">
        <v>48564.41690137532</v>
      </c>
      <c r="I56" s="8">
        <v>5.6323529411764717E-2</v>
      </c>
      <c r="J56" s="10">
        <v>3.9750495742376664E-2</v>
      </c>
      <c r="K56" s="8">
        <v>0.59127647058823529</v>
      </c>
      <c r="L56" s="10">
        <v>0.33087789388498695</v>
      </c>
      <c r="M56" s="8">
        <v>0.3091647058823529</v>
      </c>
      <c r="N56" s="10">
        <v>0.36662655888038254</v>
      </c>
      <c r="O56" s="8">
        <v>4.0917647058823538E-2</v>
      </c>
      <c r="P56" s="10">
        <v>2.5500741050362572E-2</v>
      </c>
      <c r="Q56" s="8">
        <v>0.68031176470588239</v>
      </c>
      <c r="R56" s="10">
        <v>0.22608138435736128</v>
      </c>
      <c r="S56" s="8">
        <v>2.7335294117647062E-2</v>
      </c>
      <c r="T56" s="10">
        <v>3.1883223276052065E-2</v>
      </c>
      <c r="U56" s="8">
        <v>0.55344705882352951</v>
      </c>
      <c r="V56" s="10">
        <v>0.27772305251285634</v>
      </c>
      <c r="W56" s="8">
        <v>2.9176470588235297E-2</v>
      </c>
      <c r="X56" s="10">
        <v>3.0067456024158515E-2</v>
      </c>
      <c r="Y56" s="8">
        <v>0.15573529411764706</v>
      </c>
      <c r="Z56" s="10">
        <v>0.1164522484818159</v>
      </c>
      <c r="AA56" s="8">
        <v>1.9411764705882354E-4</v>
      </c>
      <c r="AB56" s="10">
        <v>5.5053449964022935E-4</v>
      </c>
      <c r="AC56" s="8">
        <v>7.9352941176470595E-3</v>
      </c>
      <c r="AD56" s="10">
        <v>5.6289365310499091E-3</v>
      </c>
      <c r="AE56" s="8">
        <v>2.0894117647058823E-2</v>
      </c>
      <c r="AF56" s="10">
        <v>1.7932249949052525E-2</v>
      </c>
      <c r="AG56" s="8">
        <v>0.13486470588235291</v>
      </c>
      <c r="AH56" s="10">
        <v>0.11142068895169603</v>
      </c>
      <c r="AI56" s="44">
        <v>1.186964705882353E-2</v>
      </c>
      <c r="AJ56" s="10">
        <v>1.5347449315526247E-2</v>
      </c>
    </row>
    <row r="57" spans="1:36" x14ac:dyDescent="0.3">
      <c r="A57" s="210" t="s">
        <v>253</v>
      </c>
      <c r="B57" s="145">
        <v>2</v>
      </c>
      <c r="C57" s="8">
        <v>343.5</v>
      </c>
      <c r="D57" s="10">
        <v>256.67976157071678</v>
      </c>
      <c r="E57" s="8">
        <v>58.87159786220775</v>
      </c>
      <c r="F57" s="10">
        <v>30.268468636177531</v>
      </c>
      <c r="G57" s="8">
        <v>88693.5</v>
      </c>
      <c r="H57" s="10">
        <v>44334.888073615344</v>
      </c>
      <c r="I57" s="8">
        <v>6.1200000000000004E-2</v>
      </c>
      <c r="J57" s="10">
        <v>1.9091883092036768E-2</v>
      </c>
      <c r="K57" s="8">
        <v>0.35859999999999997</v>
      </c>
      <c r="L57" s="10">
        <v>8.8388347648318447E-2</v>
      </c>
      <c r="M57" s="8">
        <v>0.53579999999999994</v>
      </c>
      <c r="N57" s="10">
        <v>7.9761644917843391E-2</v>
      </c>
      <c r="O57" s="8">
        <v>4.0050000000000002E-2</v>
      </c>
      <c r="P57" s="10">
        <v>1.3788582233137652E-2</v>
      </c>
      <c r="Q57" s="8">
        <v>0.47155000000000002</v>
      </c>
      <c r="R57" s="10">
        <v>0.27131687194127824</v>
      </c>
      <c r="S57" s="8">
        <v>4.9349999999999998E-2</v>
      </c>
      <c r="T57" s="10">
        <v>9.5459415460183942E-3</v>
      </c>
      <c r="U57" s="8">
        <v>0.5121</v>
      </c>
      <c r="V57" s="10">
        <v>0.10946012972767792</v>
      </c>
      <c r="W57" s="8">
        <v>1.865E-2</v>
      </c>
      <c r="X57" s="10">
        <v>1.6475588001646557E-2</v>
      </c>
      <c r="Y57" s="8">
        <v>0.12975</v>
      </c>
      <c r="Z57" s="10">
        <v>9.9348502756709964E-2</v>
      </c>
      <c r="AA57" s="8">
        <v>0</v>
      </c>
      <c r="AB57" s="10">
        <v>0</v>
      </c>
      <c r="AC57" s="8">
        <v>7.8499999999999993E-3</v>
      </c>
      <c r="AD57" s="10">
        <v>3.0405591591021559E-3</v>
      </c>
      <c r="AE57" s="8">
        <v>1.8249999999999999E-2</v>
      </c>
      <c r="AF57" s="10">
        <v>5.1618795026618022E-3</v>
      </c>
      <c r="AG57" s="8">
        <v>0.1115</v>
      </c>
      <c r="AH57" s="10">
        <v>9.4186623254048127E-2</v>
      </c>
      <c r="AI57" s="44">
        <v>1.83375E-2</v>
      </c>
      <c r="AJ57" s="10">
        <v>1.4065060984581615E-2</v>
      </c>
    </row>
    <row r="58" spans="1:36" x14ac:dyDescent="0.3">
      <c r="A58" s="215" t="s">
        <v>254</v>
      </c>
      <c r="B58" s="216">
        <v>35</v>
      </c>
      <c r="C58" s="217">
        <v>594.37142857142862</v>
      </c>
      <c r="D58" s="218">
        <v>373.34293380012883</v>
      </c>
      <c r="E58" s="217">
        <v>83.560797992735374</v>
      </c>
      <c r="F58" s="218">
        <v>32.344747392136647</v>
      </c>
      <c r="G58" s="217">
        <v>44435.028571428571</v>
      </c>
      <c r="H58" s="218">
        <v>30123.295113568831</v>
      </c>
      <c r="I58" s="217">
        <v>8.2500000000000018E-2</v>
      </c>
      <c r="J58" s="218">
        <v>0.14949324399450298</v>
      </c>
      <c r="K58" s="217">
        <v>0.20611428571428569</v>
      </c>
      <c r="L58" s="218">
        <v>0.23873193820544361</v>
      </c>
      <c r="M58" s="217">
        <v>0.62215142857142847</v>
      </c>
      <c r="N58" s="218">
        <v>0.36289647800426383</v>
      </c>
      <c r="O58" s="217">
        <v>8.7677142857142856E-2</v>
      </c>
      <c r="P58" s="218">
        <v>0.15476682857411905</v>
      </c>
      <c r="Q58" s="217">
        <v>0.6976228571428571</v>
      </c>
      <c r="R58" s="218">
        <v>0.22999233502025104</v>
      </c>
      <c r="S58" s="217">
        <v>0.11116571428571427</v>
      </c>
      <c r="T58" s="218">
        <v>8.8785057509553927E-2</v>
      </c>
      <c r="U58" s="217">
        <v>0.28340285714285712</v>
      </c>
      <c r="V58" s="218">
        <v>0.27747953235139633</v>
      </c>
      <c r="W58" s="217">
        <v>1.6768571428571431E-2</v>
      </c>
      <c r="X58" s="218">
        <v>2.09380847967999E-2</v>
      </c>
      <c r="Y58" s="217">
        <v>0.21059999999999993</v>
      </c>
      <c r="Z58" s="218">
        <v>0.15304759352029348</v>
      </c>
      <c r="AA58" s="217">
        <v>3.5428571428571426E-4</v>
      </c>
      <c r="AB58" s="218">
        <v>7.0932563547559534E-4</v>
      </c>
      <c r="AC58" s="217">
        <v>1.9925714285714286E-2</v>
      </c>
      <c r="AD58" s="218">
        <v>1.9959684997766979E-2</v>
      </c>
      <c r="AE58" s="217">
        <v>4.3002857142857155E-2</v>
      </c>
      <c r="AF58" s="218">
        <v>3.5199068217231906E-2</v>
      </c>
      <c r="AG58" s="217">
        <v>0.16759999999999992</v>
      </c>
      <c r="AH58" s="218">
        <v>0.13581494113422912</v>
      </c>
      <c r="AI58" s="219">
        <v>1.027074285714286E-2</v>
      </c>
      <c r="AJ58" s="218">
        <v>1.7863211407383443E-2</v>
      </c>
    </row>
    <row r="59" spans="1:36" x14ac:dyDescent="0.3">
      <c r="A59" s="210" t="s">
        <v>255</v>
      </c>
      <c r="B59" s="145">
        <v>20</v>
      </c>
      <c r="C59" s="8">
        <v>500.7</v>
      </c>
      <c r="D59" s="10">
        <v>70.343592832834375</v>
      </c>
      <c r="E59" s="8">
        <v>77.696546607519807</v>
      </c>
      <c r="F59" s="10">
        <v>6.9996963538841745</v>
      </c>
      <c r="G59" s="8">
        <v>29910.25</v>
      </c>
      <c r="H59" s="10">
        <v>11069.38923753724</v>
      </c>
      <c r="I59" s="8">
        <v>6.8449999999999995E-3</v>
      </c>
      <c r="J59" s="10">
        <v>1.3988057876556517E-2</v>
      </c>
      <c r="K59" s="8">
        <v>0.183615</v>
      </c>
      <c r="L59" s="10">
        <v>0.29100097716421219</v>
      </c>
      <c r="M59" s="8">
        <v>0.41432000000000002</v>
      </c>
      <c r="N59" s="10">
        <v>0.42092611753258141</v>
      </c>
      <c r="O59" s="8">
        <v>0.39456999999999998</v>
      </c>
      <c r="P59" s="10">
        <v>0.36730049522083913</v>
      </c>
      <c r="Q59" s="8">
        <v>0.620475</v>
      </c>
      <c r="R59" s="10">
        <v>0.11418762895017645</v>
      </c>
      <c r="S59" s="8">
        <v>0.22594000000000003</v>
      </c>
      <c r="T59" s="10">
        <v>0.15795350215207396</v>
      </c>
      <c r="U59" s="8">
        <v>6.2670000000000003E-2</v>
      </c>
      <c r="V59" s="10">
        <v>3.777756365608393E-2</v>
      </c>
      <c r="W59" s="8">
        <v>1.8919999999999999E-2</v>
      </c>
      <c r="X59" s="10">
        <v>1.3917372710317654E-2</v>
      </c>
      <c r="Y59" s="8">
        <v>9.6175000000000024E-2</v>
      </c>
      <c r="Z59" s="10">
        <v>5.239286688090275E-2</v>
      </c>
      <c r="AA59" s="8">
        <v>4.75E-4</v>
      </c>
      <c r="AB59" s="10">
        <v>6.4389848824010661E-4</v>
      </c>
      <c r="AC59" s="8">
        <v>8.7849999999999994E-3</v>
      </c>
      <c r="AD59" s="10">
        <v>4.5569235929055207E-3</v>
      </c>
      <c r="AE59" s="8">
        <v>2.5674999999999996E-2</v>
      </c>
      <c r="AF59" s="10">
        <v>1.3846522459105979E-2</v>
      </c>
      <c r="AG59" s="8">
        <v>7.0505000000000012E-2</v>
      </c>
      <c r="AH59" s="10">
        <v>4.7985222231761909E-2</v>
      </c>
      <c r="AI59" s="44">
        <v>1.30849E-2</v>
      </c>
      <c r="AJ59" s="10">
        <v>9.1364111570998684E-3</v>
      </c>
    </row>
    <row r="60" spans="1:36" x14ac:dyDescent="0.3">
      <c r="A60" s="210" t="s">
        <v>256</v>
      </c>
      <c r="B60" s="145">
        <v>24</v>
      </c>
      <c r="C60" s="8">
        <v>496.54166666666669</v>
      </c>
      <c r="D60" s="10">
        <v>119.97825135040698</v>
      </c>
      <c r="E60" s="8">
        <v>76.865618479056693</v>
      </c>
      <c r="F60" s="10">
        <v>12.63679768501046</v>
      </c>
      <c r="G60" s="8">
        <v>19348.833333333332</v>
      </c>
      <c r="H60" s="10">
        <v>9711.9025524562294</v>
      </c>
      <c r="I60" s="8">
        <v>3.7708333333333331E-3</v>
      </c>
      <c r="J60" s="10">
        <v>8.0806521027573693E-3</v>
      </c>
      <c r="K60" s="8">
        <v>1.1662500000000001E-2</v>
      </c>
      <c r="L60" s="10">
        <v>2.8158631582672761E-2</v>
      </c>
      <c r="M60" s="8">
        <v>0.93540833333333329</v>
      </c>
      <c r="N60" s="10">
        <v>0.18149429244030149</v>
      </c>
      <c r="O60" s="8">
        <v>4.779166666666667E-2</v>
      </c>
      <c r="P60" s="10">
        <v>0.15400720174201527</v>
      </c>
      <c r="Q60" s="8">
        <v>0.7517166666666667</v>
      </c>
      <c r="R60" s="10">
        <v>0.1167967527342921</v>
      </c>
      <c r="S60" s="8">
        <v>0.11891666666666667</v>
      </c>
      <c r="T60" s="10">
        <v>6.2497907211338674E-2</v>
      </c>
      <c r="U60" s="8">
        <v>6.1637499999999991E-2</v>
      </c>
      <c r="V60" s="10">
        <v>3.9094799081430154E-2</v>
      </c>
      <c r="W60" s="8">
        <v>4.2387500000000002E-2</v>
      </c>
      <c r="X60" s="10">
        <v>3.0418234126775079E-2</v>
      </c>
      <c r="Y60" s="8">
        <v>9.4254166666666681E-2</v>
      </c>
      <c r="Z60" s="10">
        <v>3.6391816795952138E-2</v>
      </c>
      <c r="AA60" s="8">
        <v>6.7083333333333329E-4</v>
      </c>
      <c r="AB60" s="10">
        <v>9.8708141008983005E-4</v>
      </c>
      <c r="AC60" s="8">
        <v>1.4437499999999999E-2</v>
      </c>
      <c r="AD60" s="10">
        <v>1.0525200091044431E-2</v>
      </c>
      <c r="AE60" s="8">
        <v>3.8170833333333327E-2</v>
      </c>
      <c r="AF60" s="10">
        <v>1.5860902961484361E-2</v>
      </c>
      <c r="AG60" s="8">
        <v>5.6095833333333338E-2</v>
      </c>
      <c r="AH60" s="10">
        <v>2.2801877862535135E-2</v>
      </c>
      <c r="AI60" s="44">
        <v>1.5604083333333333E-2</v>
      </c>
      <c r="AJ60" s="10">
        <v>1.2135256117455119E-2</v>
      </c>
    </row>
    <row r="61" spans="1:36" x14ac:dyDescent="0.3">
      <c r="A61" s="213" t="s">
        <v>257</v>
      </c>
      <c r="B61" s="143">
        <v>5</v>
      </c>
      <c r="C61" s="118">
        <v>615.79999999999995</v>
      </c>
      <c r="D61" s="120">
        <v>196.45279331177761</v>
      </c>
      <c r="E61" s="118">
        <v>87.792791619946641</v>
      </c>
      <c r="F61" s="120">
        <v>20.231365244240532</v>
      </c>
      <c r="G61" s="118">
        <v>57271.199999999997</v>
      </c>
      <c r="H61" s="120">
        <v>15062.685325000977</v>
      </c>
      <c r="I61" s="118">
        <v>0.19375999999999999</v>
      </c>
      <c r="J61" s="120">
        <v>0.12226869182255942</v>
      </c>
      <c r="K61" s="118">
        <v>0.5400600000000001</v>
      </c>
      <c r="L61" s="120">
        <v>0.13796094737279777</v>
      </c>
      <c r="M61" s="118">
        <v>6.4559999999999979E-2</v>
      </c>
      <c r="N61" s="120">
        <v>0.10538198612666209</v>
      </c>
      <c r="O61" s="118">
        <v>0.18872000000000003</v>
      </c>
      <c r="P61" s="120">
        <v>8.9689837774410017E-2</v>
      </c>
      <c r="Q61" s="118">
        <v>0.50218000000000007</v>
      </c>
      <c r="R61" s="120">
        <v>0.23645363604732303</v>
      </c>
      <c r="S61" s="118">
        <v>6.7400000000000002E-2</v>
      </c>
      <c r="T61" s="120">
        <v>4.4713085333043169E-2</v>
      </c>
      <c r="U61" s="118">
        <v>0.34423999999999999</v>
      </c>
      <c r="V61" s="120">
        <v>6.5053078328392799E-2</v>
      </c>
      <c r="W61" s="118">
        <v>1.8520000000000002E-2</v>
      </c>
      <c r="X61" s="120">
        <v>2.4919109133353864E-2</v>
      </c>
      <c r="Y61" s="118">
        <v>6.155999999999999E-2</v>
      </c>
      <c r="Z61" s="120">
        <v>2.8669635505182155E-2</v>
      </c>
      <c r="AA61" s="118">
        <v>1E-4</v>
      </c>
      <c r="AB61" s="120">
        <v>1E-4</v>
      </c>
      <c r="AC61" s="118">
        <v>2.5200000000000001E-3</v>
      </c>
      <c r="AD61" s="120">
        <v>1.3627178724886528E-3</v>
      </c>
      <c r="AE61" s="118">
        <v>8.6800000000000002E-3</v>
      </c>
      <c r="AF61" s="120">
        <v>7.6152478620199861E-3</v>
      </c>
      <c r="AG61" s="118">
        <v>5.2879999999999996E-2</v>
      </c>
      <c r="AH61" s="120">
        <v>2.2196328525231384E-2</v>
      </c>
      <c r="AI61" s="214">
        <v>1.5693999999999999E-3</v>
      </c>
      <c r="AJ61" s="120">
        <v>1.4590218641267858E-3</v>
      </c>
    </row>
    <row r="62" spans="1:36" x14ac:dyDescent="0.3">
      <c r="A62" s="210" t="s">
        <v>258</v>
      </c>
      <c r="B62" s="145">
        <v>7</v>
      </c>
      <c r="C62" s="8">
        <v>744</v>
      </c>
      <c r="D62" s="10">
        <v>79.508909354025647</v>
      </c>
      <c r="E62" s="8">
        <v>100.24353015496547</v>
      </c>
      <c r="F62" s="10">
        <v>6.8781734432700201</v>
      </c>
      <c r="G62" s="8">
        <v>68027.142857142855</v>
      </c>
      <c r="H62" s="10">
        <v>7107.8869909552222</v>
      </c>
      <c r="I62" s="8">
        <v>3.9571428571428577E-2</v>
      </c>
      <c r="J62" s="10">
        <v>1.093994428470184E-2</v>
      </c>
      <c r="K62" s="8">
        <v>0.88687142857142853</v>
      </c>
      <c r="L62" s="10">
        <v>1.2257747792819903E-2</v>
      </c>
      <c r="M62" s="8">
        <v>9.2285714285714297E-3</v>
      </c>
      <c r="N62" s="10">
        <v>1.5189658135906623E-2</v>
      </c>
      <c r="O62" s="8">
        <v>6.3257142857142859E-2</v>
      </c>
      <c r="P62" s="10">
        <v>1.2040744321242107E-2</v>
      </c>
      <c r="Q62" s="8">
        <v>0.18477142857142859</v>
      </c>
      <c r="R62" s="10">
        <v>0.11410177787521851</v>
      </c>
      <c r="S62" s="8">
        <v>7.060000000000001E-2</v>
      </c>
      <c r="T62" s="10">
        <v>2.0026232796010339E-2</v>
      </c>
      <c r="U62" s="8">
        <v>0.24945714285714288</v>
      </c>
      <c r="V62" s="10">
        <v>4.5367457394879192E-2</v>
      </c>
      <c r="W62" s="8">
        <v>9.4285714285714307E-4</v>
      </c>
      <c r="X62" s="10">
        <v>1.2474736374731435E-3</v>
      </c>
      <c r="Y62" s="8">
        <v>2.1242857142857143E-2</v>
      </c>
      <c r="Z62" s="10">
        <v>5.5368032723034791E-3</v>
      </c>
      <c r="AA62" s="8">
        <v>0</v>
      </c>
      <c r="AB62" s="10">
        <v>0</v>
      </c>
      <c r="AC62" s="8">
        <v>5.2857142857142849E-4</v>
      </c>
      <c r="AD62" s="10">
        <v>2.8115408417381927E-4</v>
      </c>
      <c r="AE62" s="8">
        <v>2E-3</v>
      </c>
      <c r="AF62" s="10">
        <v>9.7638790105845409E-4</v>
      </c>
      <c r="AG62" s="8">
        <v>1.9242857142857145E-2</v>
      </c>
      <c r="AH62" s="10">
        <v>5.137397896100431E-3</v>
      </c>
      <c r="AI62" s="44">
        <v>1.6202857142857145E-3</v>
      </c>
      <c r="AJ62" s="10">
        <v>8.77319157867822E-4</v>
      </c>
    </row>
    <row r="63" spans="1:36" x14ac:dyDescent="0.3">
      <c r="A63" s="215" t="s">
        <v>259</v>
      </c>
      <c r="B63" s="216">
        <v>4</v>
      </c>
      <c r="C63" s="217">
        <v>265.5</v>
      </c>
      <c r="D63" s="218">
        <v>149.77650015940418</v>
      </c>
      <c r="E63" s="217">
        <v>50.120406452821804</v>
      </c>
      <c r="F63" s="218">
        <v>19.306857810879258</v>
      </c>
      <c r="G63" s="217">
        <v>29927.25</v>
      </c>
      <c r="H63" s="218">
        <v>25363.439059336306</v>
      </c>
      <c r="I63" s="217">
        <v>6.3499999999999997E-3</v>
      </c>
      <c r="J63" s="218">
        <v>1.1913437790998868E-2</v>
      </c>
      <c r="K63" s="217">
        <v>4.7499999999999999E-3</v>
      </c>
      <c r="L63" s="218">
        <v>6.9361372535439352E-3</v>
      </c>
      <c r="M63" s="217">
        <v>0.973325</v>
      </c>
      <c r="N63" s="218">
        <v>1.8189626164382827E-2</v>
      </c>
      <c r="O63" s="217">
        <v>1.8874999999999999E-2</v>
      </c>
      <c r="P63" s="218">
        <v>1.6613322966823944E-2</v>
      </c>
      <c r="Q63" s="217">
        <v>0.87375000000000003</v>
      </c>
      <c r="R63" s="218">
        <v>0.12031238506487969</v>
      </c>
      <c r="S63" s="217">
        <v>8.9474999999999999E-2</v>
      </c>
      <c r="T63" s="218">
        <v>3.7263330947908228E-2</v>
      </c>
      <c r="U63" s="217">
        <v>0.11124999999999999</v>
      </c>
      <c r="V63" s="218">
        <v>7.4565116956031602E-2</v>
      </c>
      <c r="W63" s="217">
        <v>3.0775E-2</v>
      </c>
      <c r="X63" s="218">
        <v>1.658621415513499E-2</v>
      </c>
      <c r="Y63" s="217">
        <v>8.6324999999999999E-2</v>
      </c>
      <c r="Z63" s="218">
        <v>2.2707029014529083E-2</v>
      </c>
      <c r="AA63" s="217">
        <v>0</v>
      </c>
      <c r="AB63" s="218">
        <v>0</v>
      </c>
      <c r="AC63" s="217">
        <v>7.3249999999999999E-3</v>
      </c>
      <c r="AD63" s="218">
        <v>3.9058716483434701E-3</v>
      </c>
      <c r="AE63" s="217">
        <v>2.5075000000000004E-2</v>
      </c>
      <c r="AF63" s="218">
        <v>1.520139796202967E-2</v>
      </c>
      <c r="AG63" s="217">
        <v>6.1274999999999996E-2</v>
      </c>
      <c r="AH63" s="218">
        <v>2.2525300589929263E-2</v>
      </c>
      <c r="AI63" s="219">
        <v>5.2777500000000003E-3</v>
      </c>
      <c r="AJ63" s="218">
        <v>4.7507241816379959E-3</v>
      </c>
    </row>
    <row r="64" spans="1:36" x14ac:dyDescent="0.3">
      <c r="A64" s="210" t="s">
        <v>260</v>
      </c>
      <c r="B64" s="145">
        <v>1</v>
      </c>
      <c r="C64" s="8">
        <v>802</v>
      </c>
      <c r="D64" s="10">
        <v>0</v>
      </c>
      <c r="E64" s="8">
        <v>105.293187240557</v>
      </c>
      <c r="F64" s="10">
        <v>0</v>
      </c>
      <c r="G64" s="8">
        <v>50890</v>
      </c>
      <c r="H64" s="10">
        <v>0</v>
      </c>
      <c r="I64" s="8">
        <v>8.6499999999999994E-2</v>
      </c>
      <c r="J64" s="10">
        <v>0</v>
      </c>
      <c r="K64" s="8">
        <v>0.81940000000000002</v>
      </c>
      <c r="L64" s="10">
        <v>0</v>
      </c>
      <c r="M64" s="8">
        <v>2.3E-2</v>
      </c>
      <c r="N64" s="10">
        <v>0</v>
      </c>
      <c r="O64" s="8">
        <v>6.5799999999999997E-2</v>
      </c>
      <c r="P64" s="10">
        <v>0</v>
      </c>
      <c r="Q64" s="8">
        <v>0.61429999999999996</v>
      </c>
      <c r="R64" s="10">
        <v>0</v>
      </c>
      <c r="S64" s="8">
        <v>6.6400000000000001E-2</v>
      </c>
      <c r="T64" s="10">
        <v>0</v>
      </c>
      <c r="U64" s="8">
        <v>0.29380000000000001</v>
      </c>
      <c r="V64" s="10">
        <v>0</v>
      </c>
      <c r="W64" s="8">
        <v>2.1999999999999999E-2</v>
      </c>
      <c r="X64" s="10">
        <v>0</v>
      </c>
      <c r="Y64" s="8">
        <v>3.4000000000000002E-2</v>
      </c>
      <c r="Z64" s="10">
        <v>0</v>
      </c>
      <c r="AA64" s="8">
        <v>0</v>
      </c>
      <c r="AB64" s="10">
        <v>0</v>
      </c>
      <c r="AC64" s="50">
        <v>2.9999999999999997E-4</v>
      </c>
      <c r="AD64" s="10">
        <v>0</v>
      </c>
      <c r="AE64" s="50">
        <v>8.9999999999999998E-4</v>
      </c>
      <c r="AF64" s="10">
        <v>0</v>
      </c>
      <c r="AG64" s="8">
        <v>3.32E-2</v>
      </c>
      <c r="AH64" s="10">
        <v>0</v>
      </c>
      <c r="AI64" s="44">
        <v>0</v>
      </c>
      <c r="AJ64" s="10">
        <v>0</v>
      </c>
    </row>
    <row r="65" spans="1:36" x14ac:dyDescent="0.3">
      <c r="A65" s="210" t="s">
        <v>261</v>
      </c>
      <c r="B65" s="145">
        <v>11</v>
      </c>
      <c r="C65" s="8">
        <v>629.4545454545455</v>
      </c>
      <c r="D65" s="10">
        <v>50.802290571122157</v>
      </c>
      <c r="E65" s="8">
        <v>90.114465047902243</v>
      </c>
      <c r="F65" s="10">
        <v>4.6799255245338554</v>
      </c>
      <c r="G65" s="8">
        <v>53779.36363636364</v>
      </c>
      <c r="H65" s="10">
        <v>6131.2097708809142</v>
      </c>
      <c r="I65" s="8">
        <v>4.9499999999999995E-2</v>
      </c>
      <c r="J65" s="10">
        <v>1.4466443930696994E-2</v>
      </c>
      <c r="K65" s="8">
        <v>0.69838181818181821</v>
      </c>
      <c r="L65" s="10">
        <v>0.10766770006071276</v>
      </c>
      <c r="M65" s="8">
        <v>7.2545454545454545E-3</v>
      </c>
      <c r="N65" s="10">
        <v>6.4935912462001557E-3</v>
      </c>
      <c r="O65" s="8">
        <v>0.24270000000000005</v>
      </c>
      <c r="P65" s="10">
        <v>0.11121249929751591</v>
      </c>
      <c r="Q65" s="8">
        <v>0.41889090909090904</v>
      </c>
      <c r="R65" s="10">
        <v>0.10334447691623865</v>
      </c>
      <c r="S65" s="8">
        <v>0.10437272727272728</v>
      </c>
      <c r="T65" s="10">
        <v>2.9732476886700495E-2</v>
      </c>
      <c r="U65" s="8">
        <v>0.17877272727272728</v>
      </c>
      <c r="V65" s="10">
        <v>3.9887168134854878E-2</v>
      </c>
      <c r="W65" s="8">
        <v>1.1763636363636365E-2</v>
      </c>
      <c r="X65" s="10">
        <v>8.2468506385495709E-3</v>
      </c>
      <c r="Y65" s="8">
        <v>4.7781818181818189E-2</v>
      </c>
      <c r="Z65" s="10">
        <v>1.9326604367131742E-2</v>
      </c>
      <c r="AA65" s="8">
        <v>9.090909090909091E-6</v>
      </c>
      <c r="AB65" s="10">
        <v>3.0151134457776368E-5</v>
      </c>
      <c r="AC65" s="8">
        <v>2.4545454545454545E-3</v>
      </c>
      <c r="AD65" s="10">
        <v>1.7224190177559215E-3</v>
      </c>
      <c r="AE65" s="8">
        <v>5.1636363636363642E-3</v>
      </c>
      <c r="AF65" s="10">
        <v>2.2231836304150532E-3</v>
      </c>
      <c r="AG65" s="8">
        <v>4.2618181818181812E-2</v>
      </c>
      <c r="AH65" s="10">
        <v>1.7717156554132418E-2</v>
      </c>
      <c r="AI65" s="44">
        <v>3.2391818181818186E-3</v>
      </c>
      <c r="AJ65" s="10">
        <v>1.6077018889198221E-3</v>
      </c>
    </row>
    <row r="66" spans="1:36" x14ac:dyDescent="0.3">
      <c r="A66" s="210" t="s">
        <v>262</v>
      </c>
      <c r="B66" s="145">
        <v>3</v>
      </c>
      <c r="C66" s="8">
        <v>504.33333333333331</v>
      </c>
      <c r="D66" s="10">
        <v>29.022979401386987</v>
      </c>
      <c r="E66" s="8">
        <v>78.210965853042339</v>
      </c>
      <c r="F66" s="10">
        <v>2.8822163951818194</v>
      </c>
      <c r="G66" s="8">
        <v>34096</v>
      </c>
      <c r="H66" s="10">
        <v>13210.5055164441</v>
      </c>
      <c r="I66" s="8">
        <v>1.1000000000000001E-3</v>
      </c>
      <c r="J66" s="10">
        <v>1.7349351572897471E-3</v>
      </c>
      <c r="K66" s="8">
        <v>0.12936666666666666</v>
      </c>
      <c r="L66" s="10">
        <v>0.21249210181400469</v>
      </c>
      <c r="M66" s="8">
        <v>0.73646666666666671</v>
      </c>
      <c r="N66" s="10">
        <v>0.42976833682035415</v>
      </c>
      <c r="O66" s="8">
        <v>0.13273333333333334</v>
      </c>
      <c r="P66" s="10">
        <v>0.21497112209162728</v>
      </c>
      <c r="Q66" s="8">
        <v>0.51176666666666659</v>
      </c>
      <c r="R66" s="10">
        <v>6.3762789566747649E-2</v>
      </c>
      <c r="S66" s="8">
        <v>8.246666666666666E-2</v>
      </c>
      <c r="T66" s="10">
        <v>6.0959686132175353E-2</v>
      </c>
      <c r="U66" s="8">
        <v>0.12093333333333334</v>
      </c>
      <c r="V66" s="10">
        <v>9.7846887192865425E-2</v>
      </c>
      <c r="W66" s="8">
        <v>2.0666666666666667E-3</v>
      </c>
      <c r="X66" s="10">
        <v>2.4684678108764821E-3</v>
      </c>
      <c r="Y66" s="8">
        <v>7.8133333333333332E-2</v>
      </c>
      <c r="Z66" s="10">
        <v>1.4174742796020509E-2</v>
      </c>
      <c r="AA66" s="50">
        <v>1.3333333333333334E-4</v>
      </c>
      <c r="AB66" s="12">
        <v>2.3094010767585034E-4</v>
      </c>
      <c r="AC66" s="8">
        <v>4.4000000000000003E-3</v>
      </c>
      <c r="AD66" s="10">
        <v>1.2999999999999999E-3</v>
      </c>
      <c r="AE66" s="8">
        <v>2.1566666666666668E-2</v>
      </c>
      <c r="AF66" s="10">
        <v>8.0562605055530152E-3</v>
      </c>
      <c r="AG66" s="8">
        <v>5.6566666666666675E-2</v>
      </c>
      <c r="AH66" s="10">
        <v>6.2083277404896518E-3</v>
      </c>
      <c r="AI66" s="44">
        <v>1.1939666666666668E-2</v>
      </c>
      <c r="AJ66" s="10">
        <v>1.0359565161401964E-2</v>
      </c>
    </row>
    <row r="67" spans="1:36" x14ac:dyDescent="0.3">
      <c r="A67" s="211" t="s">
        <v>263</v>
      </c>
      <c r="B67" s="144">
        <v>1</v>
      </c>
      <c r="C67" s="105">
        <v>218</v>
      </c>
      <c r="D67" s="107">
        <v>0</v>
      </c>
      <c r="E67" s="105">
        <v>45.493268501212903</v>
      </c>
      <c r="F67" s="107">
        <v>0</v>
      </c>
      <c r="G67" s="105">
        <v>13979</v>
      </c>
      <c r="H67" s="107">
        <v>0</v>
      </c>
      <c r="I67" s="222">
        <v>1E-4</v>
      </c>
      <c r="J67" s="107">
        <v>0</v>
      </c>
      <c r="K67" s="105">
        <v>4.8999999999999998E-3</v>
      </c>
      <c r="L67" s="107">
        <v>0</v>
      </c>
      <c r="M67" s="105">
        <v>0.94899999999999995</v>
      </c>
      <c r="N67" s="107">
        <v>0</v>
      </c>
      <c r="O67" s="105">
        <v>4.07E-2</v>
      </c>
      <c r="P67" s="107">
        <v>0</v>
      </c>
      <c r="Q67" s="105">
        <v>0.86719999999999997</v>
      </c>
      <c r="R67" s="107">
        <v>0</v>
      </c>
      <c r="S67" s="105">
        <v>7.0900000000000005E-2</v>
      </c>
      <c r="T67" s="107">
        <v>0</v>
      </c>
      <c r="U67" s="105">
        <v>2.6499999999999999E-2</v>
      </c>
      <c r="V67" s="107">
        <v>0</v>
      </c>
      <c r="W67" s="105">
        <v>1.1299999999999999E-2</v>
      </c>
      <c r="X67" s="107">
        <v>0</v>
      </c>
      <c r="Y67" s="105">
        <v>9.5500000000000002E-2</v>
      </c>
      <c r="Z67" s="107">
        <v>0</v>
      </c>
      <c r="AA67" s="222">
        <v>5.9999999999999995E-4</v>
      </c>
      <c r="AB67" s="107">
        <v>0</v>
      </c>
      <c r="AC67" s="105">
        <v>9.1000000000000004E-3</v>
      </c>
      <c r="AD67" s="107">
        <v>0</v>
      </c>
      <c r="AE67" s="105">
        <v>3.7400000000000003E-2</v>
      </c>
      <c r="AF67" s="107">
        <v>0</v>
      </c>
      <c r="AG67" s="105">
        <v>5.8099999999999999E-2</v>
      </c>
      <c r="AH67" s="107">
        <v>0</v>
      </c>
      <c r="AI67" s="212">
        <v>6.0919999999999993E-3</v>
      </c>
      <c r="AJ67" s="107">
        <v>0</v>
      </c>
    </row>
    <row r="68" spans="1:36" x14ac:dyDescent="0.3">
      <c r="A68" s="210" t="s">
        <v>264</v>
      </c>
      <c r="B68" s="145">
        <v>9</v>
      </c>
      <c r="C68" s="8">
        <v>620</v>
      </c>
      <c r="D68" s="10">
        <v>57.82516753110189</v>
      </c>
      <c r="E68" s="8">
        <v>89.227896875919711</v>
      </c>
      <c r="F68" s="10">
        <v>5.2994332426940378</v>
      </c>
      <c r="G68" s="8">
        <v>34782.777777777781</v>
      </c>
      <c r="H68" s="10">
        <v>4462.498761282116</v>
      </c>
      <c r="I68" s="8">
        <v>8.2077777777777777E-2</v>
      </c>
      <c r="J68" s="10">
        <v>5.0800092957045309E-2</v>
      </c>
      <c r="K68" s="8">
        <v>0.34567777777777775</v>
      </c>
      <c r="L68" s="10">
        <v>0.14143977320557485</v>
      </c>
      <c r="M68" s="8">
        <v>0.30062222222222224</v>
      </c>
      <c r="N68" s="10">
        <v>0.12179971036272802</v>
      </c>
      <c r="O68" s="8">
        <v>0.26463333333333339</v>
      </c>
      <c r="P68" s="10">
        <v>0.14982119342736516</v>
      </c>
      <c r="Q68" s="8">
        <v>0.8046888888888889</v>
      </c>
      <c r="R68" s="10">
        <v>6.3939726392213403E-2</v>
      </c>
      <c r="S68" s="8">
        <v>0.1318222222222222</v>
      </c>
      <c r="T68" s="10">
        <v>6.0737669073190829E-2</v>
      </c>
      <c r="U68" s="8">
        <v>0.32421111111111112</v>
      </c>
      <c r="V68" s="10">
        <v>0.10514258704783291</v>
      </c>
      <c r="W68" s="8">
        <v>0.18208888888888888</v>
      </c>
      <c r="X68" s="10">
        <v>9.1641986071402379E-2</v>
      </c>
      <c r="Y68" s="8">
        <v>5.8788888888888891E-2</v>
      </c>
      <c r="Z68" s="10">
        <v>1.3800674299146045E-2</v>
      </c>
      <c r="AA68" s="50">
        <v>2.3333333333333333E-4</v>
      </c>
      <c r="AB68" s="12">
        <v>1.9364916731037088E-4</v>
      </c>
      <c r="AC68" s="8">
        <v>8.6000000000000017E-3</v>
      </c>
      <c r="AD68" s="10">
        <v>1.9235384061671345E-3</v>
      </c>
      <c r="AE68" s="8">
        <v>1.6577777777777778E-2</v>
      </c>
      <c r="AF68" s="10">
        <v>5.0660087292112438E-3</v>
      </c>
      <c r="AG68" s="8">
        <v>4.2222222222222223E-2</v>
      </c>
      <c r="AH68" s="10">
        <v>9.6811385923580417E-3</v>
      </c>
      <c r="AI68" s="44">
        <v>7.7795555555555534E-3</v>
      </c>
      <c r="AJ68" s="10">
        <v>5.0798840319221644E-3</v>
      </c>
    </row>
    <row r="69" spans="1:36" x14ac:dyDescent="0.3">
      <c r="A69" s="210" t="s">
        <v>265</v>
      </c>
      <c r="B69" s="145">
        <v>14</v>
      </c>
      <c r="C69" s="8">
        <v>629.57142857142856</v>
      </c>
      <c r="D69" s="10">
        <v>60.629663069788243</v>
      </c>
      <c r="E69" s="8">
        <v>90.099064141795921</v>
      </c>
      <c r="F69" s="10">
        <v>5.5112625915905786</v>
      </c>
      <c r="G69" s="8">
        <v>43675.357142857145</v>
      </c>
      <c r="H69" s="10">
        <v>8172.4406166009067</v>
      </c>
      <c r="I69" s="8">
        <v>4.135714285714286E-3</v>
      </c>
      <c r="J69" s="10">
        <v>8.2983415528328636E-3</v>
      </c>
      <c r="K69" s="8">
        <v>5.9285714285714289E-3</v>
      </c>
      <c r="L69" s="10">
        <v>6.5431618528787004E-3</v>
      </c>
      <c r="M69" s="8">
        <v>0.98058571428571428</v>
      </c>
      <c r="N69" s="10">
        <v>1.6500995640956247E-2</v>
      </c>
      <c r="O69" s="8">
        <v>6.1285714285714277E-3</v>
      </c>
      <c r="P69" s="10">
        <v>6.8439112267124633E-3</v>
      </c>
      <c r="Q69" s="8">
        <v>0.34910000000000002</v>
      </c>
      <c r="R69" s="10">
        <v>0.2339931590058531</v>
      </c>
      <c r="S69" s="8">
        <v>5.671428571428571E-2</v>
      </c>
      <c r="T69" s="10">
        <v>2.6345014333262026E-2</v>
      </c>
      <c r="U69" s="8">
        <v>0.14022142857142855</v>
      </c>
      <c r="V69" s="10">
        <v>5.8267370187536575E-2</v>
      </c>
      <c r="W69" s="8">
        <v>5.9642857142857145E-3</v>
      </c>
      <c r="X69" s="10">
        <v>5.731506332122896E-3</v>
      </c>
      <c r="Y69" s="8">
        <v>8.8421428571428581E-2</v>
      </c>
      <c r="Z69" s="10">
        <v>2.3831465256331459E-2</v>
      </c>
      <c r="AA69" s="8">
        <v>2.5714285714285715E-4</v>
      </c>
      <c r="AB69" s="10">
        <v>4.0328322880745063E-4</v>
      </c>
      <c r="AC69" s="8">
        <v>9.2357142857142829E-3</v>
      </c>
      <c r="AD69" s="10">
        <v>3.9021901429950804E-3</v>
      </c>
      <c r="AE69" s="8">
        <v>2.4714285714285713E-2</v>
      </c>
      <c r="AF69" s="10">
        <v>1.0067453817804493E-2</v>
      </c>
      <c r="AG69" s="8">
        <v>6.3707142857142851E-2</v>
      </c>
      <c r="AH69" s="10">
        <v>1.6051334202188034E-2</v>
      </c>
      <c r="AI69" s="44">
        <v>1.0405642857142858E-2</v>
      </c>
      <c r="AJ69" s="10">
        <v>5.6967663919258484E-3</v>
      </c>
    </row>
    <row r="70" spans="1:36" x14ac:dyDescent="0.3">
      <c r="A70" s="210" t="s">
        <v>266</v>
      </c>
      <c r="B70" s="145">
        <v>10</v>
      </c>
      <c r="C70" s="8">
        <v>503.8</v>
      </c>
      <c r="D70" s="10">
        <v>126.3353561843328</v>
      </c>
      <c r="E70" s="8">
        <v>77.623702563145528</v>
      </c>
      <c r="F70" s="10">
        <v>12.826905696823058</v>
      </c>
      <c r="G70" s="8">
        <v>28972.2</v>
      </c>
      <c r="H70" s="10">
        <v>8030.062692435501</v>
      </c>
      <c r="I70" s="8">
        <v>8.5199999999999998E-3</v>
      </c>
      <c r="J70" s="10">
        <v>1.1048257781206954E-2</v>
      </c>
      <c r="K70" s="8">
        <v>2.7589999999999996E-2</v>
      </c>
      <c r="L70" s="10">
        <v>2.0340241995719835E-2</v>
      </c>
      <c r="M70" s="8">
        <v>0.61340000000000006</v>
      </c>
      <c r="N70" s="10">
        <v>0.24321075451367496</v>
      </c>
      <c r="O70" s="8">
        <v>0.35011999999999999</v>
      </c>
      <c r="P70" s="10">
        <v>0.23493901714653062</v>
      </c>
      <c r="Q70" s="8">
        <v>0.61936999999999998</v>
      </c>
      <c r="R70" s="10">
        <v>0.15105447177903861</v>
      </c>
      <c r="S70" s="8">
        <v>0.17987</v>
      </c>
      <c r="T70" s="10">
        <v>0.10361617259010404</v>
      </c>
      <c r="U70" s="8">
        <v>9.8809999999999995E-2</v>
      </c>
      <c r="V70" s="10">
        <v>6.2551266973579378E-2</v>
      </c>
      <c r="W70" s="8">
        <v>2.5649999999999999E-2</v>
      </c>
      <c r="X70" s="10">
        <v>1.318536646775087E-2</v>
      </c>
      <c r="Y70" s="8">
        <v>7.6930000000000012E-2</v>
      </c>
      <c r="Z70" s="10">
        <v>2.7972766517930701E-2</v>
      </c>
      <c r="AA70" s="50">
        <v>2.5999999999999998E-4</v>
      </c>
      <c r="AB70" s="12">
        <v>2.5473297566057065E-4</v>
      </c>
      <c r="AC70" s="8">
        <v>7.7300000000000008E-3</v>
      </c>
      <c r="AD70" s="10">
        <v>3.7991373289793604E-3</v>
      </c>
      <c r="AE70" s="8">
        <v>2.529E-2</v>
      </c>
      <c r="AF70" s="10">
        <v>6.5110930981927412E-3</v>
      </c>
      <c r="AG70" s="8">
        <v>5.1640000000000005E-2</v>
      </c>
      <c r="AH70" s="10">
        <v>2.4374677205839849E-2</v>
      </c>
      <c r="AI70" s="44">
        <v>1.7210400000000001E-2</v>
      </c>
      <c r="AJ70" s="10">
        <v>9.706502107121576E-3</v>
      </c>
    </row>
    <row r="71" spans="1:36" x14ac:dyDescent="0.3">
      <c r="A71" s="210" t="s">
        <v>267</v>
      </c>
      <c r="B71" s="145">
        <v>5</v>
      </c>
      <c r="C71" s="8">
        <v>582.20000000000005</v>
      </c>
      <c r="D71" s="10">
        <v>184.79366872271359</v>
      </c>
      <c r="E71" s="8">
        <v>84.823900241418244</v>
      </c>
      <c r="F71" s="10">
        <v>18.509196887075284</v>
      </c>
      <c r="G71" s="8">
        <v>38559</v>
      </c>
      <c r="H71" s="10">
        <v>7121.2000042127729</v>
      </c>
      <c r="I71" s="8">
        <v>1.404E-2</v>
      </c>
      <c r="J71" s="10">
        <v>2.2874833332726163E-2</v>
      </c>
      <c r="K71" s="8">
        <v>0.17898</v>
      </c>
      <c r="L71" s="10">
        <v>0.18365627405563906</v>
      </c>
      <c r="M71" s="8">
        <v>0.46787999999999996</v>
      </c>
      <c r="N71" s="10">
        <v>0.41071487920454008</v>
      </c>
      <c r="O71" s="8">
        <v>0.33777999999999997</v>
      </c>
      <c r="P71" s="10">
        <v>0.29473938827377655</v>
      </c>
      <c r="Q71" s="8">
        <v>0.3211</v>
      </c>
      <c r="R71" s="10">
        <v>0.17552892923959859</v>
      </c>
      <c r="S71" s="8">
        <v>9.7900000000000015E-2</v>
      </c>
      <c r="T71" s="10">
        <v>8.6483900235824251E-2</v>
      </c>
      <c r="U71" s="8">
        <v>0.16158</v>
      </c>
      <c r="V71" s="10">
        <v>0.14396666975380099</v>
      </c>
      <c r="W71" s="8">
        <v>2.0400000000000001E-3</v>
      </c>
      <c r="X71" s="10">
        <v>1.8796276226955167E-3</v>
      </c>
      <c r="Y71" s="8">
        <v>0.18590000000000001</v>
      </c>
      <c r="Z71" s="10">
        <v>0.29294413289909055</v>
      </c>
      <c r="AA71" s="8">
        <v>3.8999999999999998E-3</v>
      </c>
      <c r="AB71" s="10">
        <v>8.0012499023590054E-3</v>
      </c>
      <c r="AC71" s="8">
        <v>7.3200000000000001E-3</v>
      </c>
      <c r="AD71" s="10">
        <v>6.4313295670491016E-3</v>
      </c>
      <c r="AE71" s="8">
        <v>5.2500000000000005E-2</v>
      </c>
      <c r="AF71" s="10">
        <v>8.2887061716530902E-2</v>
      </c>
      <c r="AG71" s="8">
        <v>0.13339999999999999</v>
      </c>
      <c r="AH71" s="10">
        <v>0.21022922013840034</v>
      </c>
      <c r="AI71" s="44">
        <v>9.5624000000000004E-3</v>
      </c>
      <c r="AJ71" s="10">
        <v>1.1917532810947071E-2</v>
      </c>
    </row>
    <row r="72" spans="1:36" x14ac:dyDescent="0.3">
      <c r="A72" s="210" t="s">
        <v>268</v>
      </c>
      <c r="B72" s="145">
        <v>20</v>
      </c>
      <c r="C72" s="8">
        <v>482.1</v>
      </c>
      <c r="D72" s="10">
        <v>64.200262337552147</v>
      </c>
      <c r="E72" s="8">
        <v>75.804827493885767</v>
      </c>
      <c r="F72" s="10">
        <v>7.1539752334297546</v>
      </c>
      <c r="G72" s="8">
        <v>31410.5</v>
      </c>
      <c r="H72" s="10">
        <v>6457.8423682087177</v>
      </c>
      <c r="I72" s="8">
        <v>9.6249999999999981E-3</v>
      </c>
      <c r="J72" s="10">
        <v>2.2558389150217076E-2</v>
      </c>
      <c r="K72" s="8">
        <v>3.4435000000000007E-2</v>
      </c>
      <c r="L72" s="10">
        <v>2.317208563404638E-2</v>
      </c>
      <c r="M72" s="8">
        <v>0.14965999999999999</v>
      </c>
      <c r="N72" s="10">
        <v>0.27491440658388278</v>
      </c>
      <c r="O72" s="8">
        <v>0.81164500000000006</v>
      </c>
      <c r="P72" s="10">
        <v>0.27857932532763452</v>
      </c>
      <c r="Q72" s="8">
        <v>0.64407999999999999</v>
      </c>
      <c r="R72" s="10">
        <v>0.1302093237828999</v>
      </c>
      <c r="S72" s="8">
        <v>0.41638999999999998</v>
      </c>
      <c r="T72" s="10">
        <v>0.12774453495365792</v>
      </c>
      <c r="U72" s="8">
        <v>4.8509999999999998E-2</v>
      </c>
      <c r="V72" s="10">
        <v>1.8174038742407469E-2</v>
      </c>
      <c r="W72" s="8">
        <v>1.34E-2</v>
      </c>
      <c r="X72" s="10">
        <v>9.3025746294690941E-3</v>
      </c>
      <c r="Y72" s="8">
        <v>5.9044999999999993E-2</v>
      </c>
      <c r="Z72" s="10">
        <v>4.2101249825178662E-2</v>
      </c>
      <c r="AA72" s="8">
        <v>4.4000000000000002E-4</v>
      </c>
      <c r="AB72" s="10">
        <v>1.1212774669521978E-3</v>
      </c>
      <c r="AC72" s="8">
        <v>8.9399999999999983E-3</v>
      </c>
      <c r="AD72" s="10">
        <v>1.157217170174799E-2</v>
      </c>
      <c r="AE72" s="8">
        <v>1.8404999999999998E-2</v>
      </c>
      <c r="AF72" s="10">
        <v>1.8696114851121236E-2</v>
      </c>
      <c r="AG72" s="8">
        <v>4.0619999999999996E-2</v>
      </c>
      <c r="AH72" s="10">
        <v>2.4482724306614349E-2</v>
      </c>
      <c r="AI72" s="44">
        <v>7.5279500000000003E-3</v>
      </c>
      <c r="AJ72" s="10">
        <v>5.0085909718886228E-3</v>
      </c>
    </row>
    <row r="73" spans="1:36" x14ac:dyDescent="0.3">
      <c r="A73" s="210" t="s">
        <v>269</v>
      </c>
      <c r="B73" s="145">
        <v>14</v>
      </c>
      <c r="C73" s="8">
        <v>578.07142857142856</v>
      </c>
      <c r="D73" s="10">
        <v>44.173546357545234</v>
      </c>
      <c r="E73" s="8">
        <v>85.333410513405596</v>
      </c>
      <c r="F73" s="10">
        <v>4.2210759889208829</v>
      </c>
      <c r="G73" s="8">
        <v>32930.071428571428</v>
      </c>
      <c r="H73" s="10">
        <v>7921.2329116532965</v>
      </c>
      <c r="I73" s="8">
        <v>6.0071428571428576E-3</v>
      </c>
      <c r="J73" s="10">
        <v>6.4665368553112655E-3</v>
      </c>
      <c r="K73" s="8">
        <v>1.377142857142857E-2</v>
      </c>
      <c r="L73" s="10">
        <v>1.3220230916837479E-2</v>
      </c>
      <c r="M73" s="8">
        <v>0.96843571428571418</v>
      </c>
      <c r="N73" s="10">
        <v>1.3318212350754168E-2</v>
      </c>
      <c r="O73" s="8">
        <v>1.0042857142857142E-2</v>
      </c>
      <c r="P73" s="10">
        <v>9.4163290483740402E-3</v>
      </c>
      <c r="Q73" s="8">
        <v>0.71202857142857134</v>
      </c>
      <c r="R73" s="10">
        <v>0.16474695481519286</v>
      </c>
      <c r="S73" s="8">
        <v>5.4371428571428564E-2</v>
      </c>
      <c r="T73" s="10">
        <v>2.0534227657608799E-2</v>
      </c>
      <c r="U73" s="8">
        <v>0.17755714285714283</v>
      </c>
      <c r="V73" s="10">
        <v>5.7580134318459826E-2</v>
      </c>
      <c r="W73" s="8">
        <v>0.1665142857142857</v>
      </c>
      <c r="X73" s="10">
        <v>0.14221467984999003</v>
      </c>
      <c r="Y73" s="8">
        <v>0.113</v>
      </c>
      <c r="Z73" s="10">
        <v>6.0720722606422882E-2</v>
      </c>
      <c r="AA73" s="8">
        <v>3.7142857142857149E-4</v>
      </c>
      <c r="AB73" s="10">
        <v>4.9057042375110697E-4</v>
      </c>
      <c r="AC73" s="8">
        <v>1.1342857142857141E-2</v>
      </c>
      <c r="AD73" s="10">
        <v>6.5397852570853775E-3</v>
      </c>
      <c r="AE73" s="8">
        <v>2.9099999999999994E-2</v>
      </c>
      <c r="AF73" s="10">
        <v>1.1554086856040315E-2</v>
      </c>
      <c r="AG73" s="8">
        <v>8.3921428571428577E-2</v>
      </c>
      <c r="AH73" s="10">
        <v>5.4433603571711078E-2</v>
      </c>
      <c r="AI73" s="44">
        <v>1.8132642857142858E-2</v>
      </c>
      <c r="AJ73" s="10">
        <v>6.2325916773428589E-3</v>
      </c>
    </row>
    <row r="74" spans="1:36" x14ac:dyDescent="0.3">
      <c r="A74" s="211" t="s">
        <v>270</v>
      </c>
      <c r="B74" s="144">
        <v>12</v>
      </c>
      <c r="C74" s="105">
        <v>590.08333333333337</v>
      </c>
      <c r="D74" s="107">
        <v>131.04645833605818</v>
      </c>
      <c r="E74" s="105">
        <v>86.050680094060979</v>
      </c>
      <c r="F74" s="107">
        <v>12.375767122188947</v>
      </c>
      <c r="G74" s="105">
        <v>43763.166666666664</v>
      </c>
      <c r="H74" s="107">
        <v>18176.550026855701</v>
      </c>
      <c r="I74" s="105">
        <v>0.13045833333333332</v>
      </c>
      <c r="J74" s="107">
        <v>7.5632838687165416E-2</v>
      </c>
      <c r="K74" s="105">
        <v>0.44945833333333329</v>
      </c>
      <c r="L74" s="107">
        <v>0.14940435346178291</v>
      </c>
      <c r="M74" s="105">
        <v>0.18773333333333334</v>
      </c>
      <c r="N74" s="107">
        <v>0.12785837572261052</v>
      </c>
      <c r="O74" s="105">
        <v>0.22794999999999999</v>
      </c>
      <c r="P74" s="107">
        <v>0.10171767970041576</v>
      </c>
      <c r="Q74" s="105">
        <v>0.75799166666666673</v>
      </c>
      <c r="R74" s="107">
        <v>0.14286914202312592</v>
      </c>
      <c r="S74" s="105">
        <v>0.11450833333333332</v>
      </c>
      <c r="T74" s="107">
        <v>5.8992025013144926E-2</v>
      </c>
      <c r="U74" s="105">
        <v>0.40955000000000003</v>
      </c>
      <c r="V74" s="107">
        <v>0.14817262352957233</v>
      </c>
      <c r="W74" s="105">
        <v>0.116575</v>
      </c>
      <c r="X74" s="107">
        <v>9.8585506264635789E-2</v>
      </c>
      <c r="Y74" s="105">
        <v>5.4816666666666673E-2</v>
      </c>
      <c r="Z74" s="107">
        <v>3.2625111168973472E-2</v>
      </c>
      <c r="AA74" s="222">
        <v>5.0000000000000002E-5</v>
      </c>
      <c r="AB74" s="223">
        <v>1E-4</v>
      </c>
      <c r="AC74" s="105">
        <v>5.6083333333333332E-3</v>
      </c>
      <c r="AD74" s="107">
        <v>4.5217571671627693E-3</v>
      </c>
      <c r="AE74" s="105">
        <v>1.2441666666666665E-2</v>
      </c>
      <c r="AF74" s="107">
        <v>1.1452388264885928E-2</v>
      </c>
      <c r="AG74" s="105">
        <v>4.2374999999999996E-2</v>
      </c>
      <c r="AH74" s="107">
        <v>2.2164555037266154E-2</v>
      </c>
      <c r="AI74" s="212">
        <v>4.2191666666666662E-3</v>
      </c>
      <c r="AJ74" s="107">
        <v>5.5004945204678623E-3</v>
      </c>
    </row>
    <row r="75" spans="1:36" x14ac:dyDescent="0.3">
      <c r="A75" s="210" t="s">
        <v>271</v>
      </c>
      <c r="B75" s="145">
        <v>7</v>
      </c>
      <c r="C75" s="8">
        <v>631.14285714285711</v>
      </c>
      <c r="D75" s="10">
        <v>84.153487888557208</v>
      </c>
      <c r="E75" s="8">
        <v>90.171555912020708</v>
      </c>
      <c r="F75" s="10">
        <v>7.6795252332389694</v>
      </c>
      <c r="G75" s="8">
        <v>47318.285714285717</v>
      </c>
      <c r="H75" s="10">
        <v>4525.5872810161591</v>
      </c>
      <c r="I75" s="8">
        <v>2.4714285714285715E-3</v>
      </c>
      <c r="J75" s="10">
        <v>3.3194950849560873E-3</v>
      </c>
      <c r="K75" s="8">
        <v>5.585714285714285E-3</v>
      </c>
      <c r="L75" s="10">
        <v>5.4940660630139783E-3</v>
      </c>
      <c r="M75" s="8">
        <v>0.97539999999999982</v>
      </c>
      <c r="N75" s="10">
        <v>1.3700608259003216E-2</v>
      </c>
      <c r="O75" s="8">
        <v>1.3314285714285714E-2</v>
      </c>
      <c r="P75" s="10">
        <v>9.7675361225214776E-3</v>
      </c>
      <c r="Q75" s="8">
        <v>0.18839999999999998</v>
      </c>
      <c r="R75" s="10">
        <v>0.11636064626840129</v>
      </c>
      <c r="S75" s="8">
        <v>5.6714285714285717E-2</v>
      </c>
      <c r="T75" s="10">
        <v>2.1146270638218015E-2</v>
      </c>
      <c r="U75" s="8">
        <v>0.16447142857142857</v>
      </c>
      <c r="V75" s="10">
        <v>2.2850362089451619E-2</v>
      </c>
      <c r="W75" s="8">
        <v>5.2857142857142851E-3</v>
      </c>
      <c r="X75" s="10">
        <v>3.640251168728412E-3</v>
      </c>
      <c r="Y75" s="8">
        <v>7.8399999999999997E-2</v>
      </c>
      <c r="Z75" s="10">
        <v>4.8048690582227813E-2</v>
      </c>
      <c r="AA75" s="8">
        <v>1.7142857142857145E-4</v>
      </c>
      <c r="AB75" s="10">
        <v>4.1115400891590371E-4</v>
      </c>
      <c r="AC75" s="8">
        <v>8.5428571428571437E-3</v>
      </c>
      <c r="AD75" s="10">
        <v>3.9050638675345362E-3</v>
      </c>
      <c r="AE75" s="8">
        <v>1.9128571428571432E-2</v>
      </c>
      <c r="AF75" s="10">
        <v>6.9985032413400683E-3</v>
      </c>
      <c r="AG75" s="8">
        <v>5.9257142857142855E-2</v>
      </c>
      <c r="AH75" s="10">
        <v>4.1884756859063385E-2</v>
      </c>
      <c r="AI75" s="44">
        <v>1.139342857142857E-2</v>
      </c>
      <c r="AJ75" s="10">
        <v>4.8845244687394426E-3</v>
      </c>
    </row>
    <row r="76" spans="1:36" x14ac:dyDescent="0.3">
      <c r="A76" s="210" t="s">
        <v>272</v>
      </c>
      <c r="B76" s="145">
        <v>8</v>
      </c>
      <c r="C76" s="8">
        <v>453.625</v>
      </c>
      <c r="D76" s="10">
        <v>147.47584547986156</v>
      </c>
      <c r="E76" s="8">
        <v>71.99829432538931</v>
      </c>
      <c r="F76" s="10">
        <v>17.148278761248338</v>
      </c>
      <c r="G76" s="8">
        <v>18557.75</v>
      </c>
      <c r="H76" s="10">
        <v>5798.191066432456</v>
      </c>
      <c r="I76" s="8">
        <v>1.1112500000000001E-2</v>
      </c>
      <c r="J76" s="10">
        <v>3.0236942282106317E-2</v>
      </c>
      <c r="K76" s="8">
        <v>1.14625E-2</v>
      </c>
      <c r="L76" s="10">
        <v>2.8867130962393888E-2</v>
      </c>
      <c r="M76" s="8">
        <v>0.9638500000000001</v>
      </c>
      <c r="N76" s="10">
        <v>5.7637512586360434E-2</v>
      </c>
      <c r="O76" s="8">
        <v>9.774999999999999E-3</v>
      </c>
      <c r="P76" s="10">
        <v>1.4963264540677137E-2</v>
      </c>
      <c r="Q76" s="8">
        <v>0.87871250000000001</v>
      </c>
      <c r="R76" s="10">
        <v>8.6446935622793639E-2</v>
      </c>
      <c r="S76" s="8">
        <v>7.6587500000000003E-2</v>
      </c>
      <c r="T76" s="10">
        <v>2.5312585096858697E-2</v>
      </c>
      <c r="U76" s="8">
        <v>5.8825000000000002E-2</v>
      </c>
      <c r="V76" s="10">
        <v>3.8811292539303904E-2</v>
      </c>
      <c r="W76" s="8">
        <v>0.11252499999999999</v>
      </c>
      <c r="X76" s="10">
        <v>7.1204930607768613E-2</v>
      </c>
      <c r="Y76" s="8">
        <v>0.16588749999999997</v>
      </c>
      <c r="Z76" s="10">
        <v>4.7121103476649988E-2</v>
      </c>
      <c r="AA76" s="50">
        <v>7.1249999999999992E-4</v>
      </c>
      <c r="AB76" s="12">
        <v>5.9145703865236775E-4</v>
      </c>
      <c r="AC76" s="8">
        <v>2.3537500000000003E-2</v>
      </c>
      <c r="AD76" s="10">
        <v>1.2062449111661712E-2</v>
      </c>
      <c r="AE76" s="8">
        <v>6.3462500000000005E-2</v>
      </c>
      <c r="AF76" s="10">
        <v>1.7142840029753362E-2</v>
      </c>
      <c r="AG76" s="8">
        <v>0.10244999999999999</v>
      </c>
      <c r="AH76" s="10">
        <v>3.4190265949744947E-2</v>
      </c>
      <c r="AI76" s="44">
        <v>1.0058750000000002E-2</v>
      </c>
      <c r="AJ76" s="10">
        <v>6.025689782684039E-3</v>
      </c>
    </row>
    <row r="77" spans="1:36" x14ac:dyDescent="0.3">
      <c r="A77" s="210" t="s">
        <v>273</v>
      </c>
      <c r="B77" s="145">
        <v>4</v>
      </c>
      <c r="C77" s="8">
        <v>615.75</v>
      </c>
      <c r="D77" s="10">
        <v>49.189260345458884</v>
      </c>
      <c r="E77" s="8">
        <v>88.86414655267015</v>
      </c>
      <c r="F77" s="10">
        <v>4.5945147584001722</v>
      </c>
      <c r="G77" s="8">
        <v>51632.25</v>
      </c>
      <c r="H77" s="10">
        <v>3953.0521014358851</v>
      </c>
      <c r="I77" s="8">
        <v>1.1525000000000001E-2</v>
      </c>
      <c r="J77" s="10">
        <v>2.2410934831014972E-3</v>
      </c>
      <c r="K77" s="8">
        <v>0.50625000000000009</v>
      </c>
      <c r="L77" s="10">
        <v>0.21105112334850648</v>
      </c>
      <c r="M77" s="8">
        <v>6.3E-3</v>
      </c>
      <c r="N77" s="10">
        <v>6.0149812967290259E-3</v>
      </c>
      <c r="O77" s="8">
        <v>0.47575000000000001</v>
      </c>
      <c r="P77" s="10">
        <v>0.21346816312196687</v>
      </c>
      <c r="Q77" s="8">
        <v>0.21832499999999999</v>
      </c>
      <c r="R77" s="10">
        <v>0.10629366161723851</v>
      </c>
      <c r="S77" s="8">
        <v>0.19889999999999999</v>
      </c>
      <c r="T77" s="10">
        <v>3.0640604867832957E-2</v>
      </c>
      <c r="U77" s="8">
        <v>8.4525000000000003E-2</v>
      </c>
      <c r="V77" s="10">
        <v>2.4791043409532643E-2</v>
      </c>
      <c r="W77" s="8">
        <v>2.65E-3</v>
      </c>
      <c r="X77" s="10">
        <v>3.0577769702841311E-3</v>
      </c>
      <c r="Y77" s="8">
        <v>4.9474999999999998E-2</v>
      </c>
      <c r="Z77" s="10">
        <v>2.6856206607287894E-2</v>
      </c>
      <c r="AA77" s="8">
        <v>0</v>
      </c>
      <c r="AB77" s="10">
        <v>0</v>
      </c>
      <c r="AC77" s="8">
        <v>2.4749999999999998E-3</v>
      </c>
      <c r="AD77" s="10">
        <v>1.4430869689661808E-3</v>
      </c>
      <c r="AE77" s="8">
        <v>6.025E-3</v>
      </c>
      <c r="AF77" s="10">
        <v>2.8488301692683135E-3</v>
      </c>
      <c r="AG77" s="8">
        <v>4.3475E-2</v>
      </c>
      <c r="AH77" s="10">
        <v>2.4357117371862105E-2</v>
      </c>
      <c r="AI77" s="44">
        <v>3.1810000000000002E-3</v>
      </c>
      <c r="AJ77" s="10">
        <v>1.6293243998663986E-3</v>
      </c>
    </row>
    <row r="78" spans="1:36" x14ac:dyDescent="0.3">
      <c r="A78" s="210" t="s">
        <v>274</v>
      </c>
      <c r="B78" s="145">
        <v>20</v>
      </c>
      <c r="C78" s="8">
        <v>589.4</v>
      </c>
      <c r="D78" s="10">
        <v>74.418022718042891</v>
      </c>
      <c r="E78" s="8">
        <v>86.304361010149989</v>
      </c>
      <c r="F78" s="10">
        <v>6.9702136278198195</v>
      </c>
      <c r="G78" s="8">
        <v>28893.4</v>
      </c>
      <c r="H78" s="10">
        <v>4353.8594905161854</v>
      </c>
      <c r="I78" s="8">
        <v>1.395E-3</v>
      </c>
      <c r="J78" s="10">
        <v>2.8619969105136141E-3</v>
      </c>
      <c r="K78" s="8">
        <v>4.1049999999999993E-3</v>
      </c>
      <c r="L78" s="10">
        <v>8.0968788658606627E-3</v>
      </c>
      <c r="M78" s="8">
        <v>0.98439499999999991</v>
      </c>
      <c r="N78" s="10">
        <v>1.4877622723228899E-2</v>
      </c>
      <c r="O78" s="8">
        <v>8.0350000000000005E-3</v>
      </c>
      <c r="P78" s="10">
        <v>1.1310883208103974E-2</v>
      </c>
      <c r="Q78" s="8">
        <v>0.48513499999999998</v>
      </c>
      <c r="R78" s="10">
        <v>0.1377705005281952</v>
      </c>
      <c r="S78" s="8">
        <v>8.2665000000000002E-2</v>
      </c>
      <c r="T78" s="10">
        <v>4.5674930069372899E-2</v>
      </c>
      <c r="U78" s="8">
        <v>4.9489999999999992E-2</v>
      </c>
      <c r="V78" s="10">
        <v>3.1697964404176195E-2</v>
      </c>
      <c r="W78" s="8">
        <v>2.7320000000000001E-2</v>
      </c>
      <c r="X78" s="10">
        <v>2.3593478135415218E-2</v>
      </c>
      <c r="Y78" s="8">
        <v>0.11096999999999999</v>
      </c>
      <c r="Z78" s="10">
        <v>3.142367695996464E-2</v>
      </c>
      <c r="AA78" s="50">
        <v>5.8499999999999991E-4</v>
      </c>
      <c r="AB78" s="12">
        <v>7.2640064340337841E-4</v>
      </c>
      <c r="AC78" s="8">
        <v>1.2370000000000001E-2</v>
      </c>
      <c r="AD78" s="10">
        <v>6.1906635984742128E-3</v>
      </c>
      <c r="AE78" s="8">
        <v>4.0614999999999998E-2</v>
      </c>
      <c r="AF78" s="10">
        <v>1.3034540146936736E-2</v>
      </c>
      <c r="AG78" s="8">
        <v>7.0375000000000007E-2</v>
      </c>
      <c r="AH78" s="10">
        <v>2.2723136250364501E-2</v>
      </c>
      <c r="AI78" s="44">
        <v>2.2784749999999999E-2</v>
      </c>
      <c r="AJ78" s="10">
        <v>6.1123239432185035E-3</v>
      </c>
    </row>
    <row r="79" spans="1:36" x14ac:dyDescent="0.3">
      <c r="A79" s="210" t="s">
        <v>275</v>
      </c>
      <c r="B79" s="145">
        <v>10</v>
      </c>
      <c r="C79" s="8">
        <v>551.1</v>
      </c>
      <c r="D79" s="10">
        <v>101.50363978148211</v>
      </c>
      <c r="E79" s="8">
        <v>82.46166626517072</v>
      </c>
      <c r="F79" s="10">
        <v>10.409015848642657</v>
      </c>
      <c r="G79" s="8">
        <v>26492.6</v>
      </c>
      <c r="H79" s="10">
        <v>5373.5400952775544</v>
      </c>
      <c r="I79" s="8">
        <v>8.0400000000000003E-3</v>
      </c>
      <c r="J79" s="10">
        <v>1.9295722035956284E-2</v>
      </c>
      <c r="K79" s="8">
        <v>4.5999999999999999E-3</v>
      </c>
      <c r="L79" s="10">
        <v>5.1103381057964808E-3</v>
      </c>
      <c r="M79" s="8">
        <v>0.97467000000000004</v>
      </c>
      <c r="N79" s="10">
        <v>1.6357468562640674E-2</v>
      </c>
      <c r="O79" s="8">
        <v>1.1039999999999999E-2</v>
      </c>
      <c r="P79" s="10">
        <v>1.2748786434620182E-2</v>
      </c>
      <c r="Q79" s="8">
        <v>0.70776000000000006</v>
      </c>
      <c r="R79" s="10">
        <v>0.10107013186671608</v>
      </c>
      <c r="S79" s="8">
        <v>0.12847999999999998</v>
      </c>
      <c r="T79" s="10">
        <v>3.6304232994698232E-2</v>
      </c>
      <c r="U79" s="8">
        <v>4.7650000000000005E-2</v>
      </c>
      <c r="V79" s="10">
        <v>2.6408637055158876E-2</v>
      </c>
      <c r="W79" s="8">
        <v>3.0780000000000002E-2</v>
      </c>
      <c r="X79" s="10">
        <v>1.7396794085245824E-2</v>
      </c>
      <c r="Y79" s="8">
        <v>0.11550000000000001</v>
      </c>
      <c r="Z79" s="10">
        <v>5.5139983476401012E-2</v>
      </c>
      <c r="AA79" s="50">
        <v>7.6000000000000004E-4</v>
      </c>
      <c r="AB79" s="12">
        <v>6.6866367563305786E-4</v>
      </c>
      <c r="AC79" s="8">
        <v>2.0140000000000005E-2</v>
      </c>
      <c r="AD79" s="10">
        <v>1.5177995768728995E-2</v>
      </c>
      <c r="AE79" s="8">
        <v>4.9610000000000001E-2</v>
      </c>
      <c r="AF79" s="10">
        <v>2.3154286860104342E-2</v>
      </c>
      <c r="AG79" s="8">
        <v>6.5880000000000008E-2</v>
      </c>
      <c r="AH79" s="10">
        <v>3.3248685855400528E-2</v>
      </c>
      <c r="AI79" s="44">
        <v>1.5908600000000002E-2</v>
      </c>
      <c r="AJ79" s="10">
        <v>4.3160095304188911E-3</v>
      </c>
    </row>
    <row r="80" spans="1:36" x14ac:dyDescent="0.3">
      <c r="A80" s="210" t="s">
        <v>276</v>
      </c>
      <c r="B80" s="145">
        <v>5</v>
      </c>
      <c r="C80" s="8">
        <v>631</v>
      </c>
      <c r="D80" s="10">
        <v>36.36619309193636</v>
      </c>
      <c r="E80" s="8">
        <v>90.292084983878027</v>
      </c>
      <c r="F80" s="10">
        <v>3.3177904385851842</v>
      </c>
      <c r="G80" s="8">
        <v>52638.6</v>
      </c>
      <c r="H80" s="10">
        <v>4658.5196468406139</v>
      </c>
      <c r="I80" s="8">
        <v>2.1479999999999999E-2</v>
      </c>
      <c r="J80" s="10">
        <v>1.7363956922314679E-2</v>
      </c>
      <c r="K80" s="8">
        <v>0.43596000000000001</v>
      </c>
      <c r="L80" s="10">
        <v>0.13264892762476424</v>
      </c>
      <c r="M80" s="8">
        <v>2.3799999999999998E-2</v>
      </c>
      <c r="N80" s="10">
        <v>2.7414868228755E-2</v>
      </c>
      <c r="O80" s="8">
        <v>0.51654</v>
      </c>
      <c r="P80" s="10">
        <v>0.12915751236378012</v>
      </c>
      <c r="Q80" s="8">
        <v>0.17158000000000001</v>
      </c>
      <c r="R80" s="10">
        <v>9.110637738380338E-2</v>
      </c>
      <c r="S80" s="8">
        <v>0.17985999999999999</v>
      </c>
      <c r="T80" s="10">
        <v>4.9674872923843469E-2</v>
      </c>
      <c r="U80" s="8">
        <v>0.11646000000000001</v>
      </c>
      <c r="V80" s="10">
        <v>4.2746029055340369E-2</v>
      </c>
      <c r="W80" s="8">
        <v>2.96E-3</v>
      </c>
      <c r="X80" s="10">
        <v>4.3304734152284094E-3</v>
      </c>
      <c r="Y80" s="8">
        <v>9.5139999999999988E-2</v>
      </c>
      <c r="Z80" s="10">
        <v>0.14077696189362804</v>
      </c>
      <c r="AA80" s="8">
        <v>6.0000000000000008E-5</v>
      </c>
      <c r="AB80" s="10">
        <v>8.9442719099991577E-5</v>
      </c>
      <c r="AC80" s="8">
        <v>3.4799999999999996E-3</v>
      </c>
      <c r="AD80" s="10">
        <v>2.784241368847177E-3</v>
      </c>
      <c r="AE80" s="8">
        <v>7.5200000000000006E-3</v>
      </c>
      <c r="AF80" s="10">
        <v>5.7889550006888129E-3</v>
      </c>
      <c r="AG80" s="8">
        <v>8.7620000000000003E-2</v>
      </c>
      <c r="AH80" s="10">
        <v>0.1350378354388132</v>
      </c>
      <c r="AI80" s="44">
        <v>6.4200000000000004E-3</v>
      </c>
      <c r="AJ80" s="10">
        <v>2.4639118287795932E-3</v>
      </c>
    </row>
    <row r="81" spans="1:36" x14ac:dyDescent="0.3">
      <c r="A81" s="210" t="s">
        <v>277</v>
      </c>
      <c r="B81" s="145">
        <v>12</v>
      </c>
      <c r="C81" s="8">
        <v>469.16666666666669</v>
      </c>
      <c r="D81" s="10">
        <v>57.907188018780623</v>
      </c>
      <c r="E81" s="8">
        <v>74.549604706790646</v>
      </c>
      <c r="F81" s="10">
        <v>6.0691510659465679</v>
      </c>
      <c r="G81" s="8">
        <v>25255.75</v>
      </c>
      <c r="H81" s="10">
        <v>6968.7183395122629</v>
      </c>
      <c r="I81" s="8">
        <v>1.1575E-2</v>
      </c>
      <c r="J81" s="10">
        <v>1.6579621938885208E-2</v>
      </c>
      <c r="K81" s="8">
        <v>3.4416666666666672E-2</v>
      </c>
      <c r="L81" s="10">
        <v>5.3476517077946276E-2</v>
      </c>
      <c r="M81" s="8">
        <v>0.93853333333333333</v>
      </c>
      <c r="N81" s="10">
        <v>7.5120973143727371E-2</v>
      </c>
      <c r="O81" s="8">
        <v>1.3533333333333335E-2</v>
      </c>
      <c r="P81" s="10">
        <v>1.3040449889989734E-2</v>
      </c>
      <c r="Q81" s="8">
        <v>0.82032500000000008</v>
      </c>
      <c r="R81" s="10">
        <v>9.2988055195766042E-2</v>
      </c>
      <c r="S81" s="8">
        <v>8.3091666666666675E-2</v>
      </c>
      <c r="T81" s="10">
        <v>3.8629109568570234E-2</v>
      </c>
      <c r="U81" s="8">
        <v>0.13253333333333334</v>
      </c>
      <c r="V81" s="10">
        <v>7.2889397325154481E-2</v>
      </c>
      <c r="W81" s="8">
        <v>8.7091666666666664E-2</v>
      </c>
      <c r="X81" s="10">
        <v>6.0371161964713732E-2</v>
      </c>
      <c r="Y81" s="8">
        <v>0.10612499999999998</v>
      </c>
      <c r="Z81" s="10">
        <v>3.881853177402398E-2</v>
      </c>
      <c r="AA81" s="50">
        <v>3.0833333333333337E-4</v>
      </c>
      <c r="AB81" s="12">
        <v>3.7040109300185613E-4</v>
      </c>
      <c r="AC81" s="8">
        <v>1.4333333333333332E-2</v>
      </c>
      <c r="AD81" s="10">
        <v>9.1466171921976806E-3</v>
      </c>
      <c r="AE81" s="8">
        <v>3.4649999999999993E-2</v>
      </c>
      <c r="AF81" s="10">
        <v>1.7338160749682151E-2</v>
      </c>
      <c r="AG81" s="8">
        <v>7.1491666666666676E-2</v>
      </c>
      <c r="AH81" s="10">
        <v>2.3209263759163573E-2</v>
      </c>
      <c r="AI81" s="44">
        <v>1.3134999999999999E-2</v>
      </c>
      <c r="AJ81" s="10">
        <v>1.0055355081655833E-2</v>
      </c>
    </row>
    <row r="82" spans="1:36" x14ac:dyDescent="0.3">
      <c r="A82" s="210" t="s">
        <v>278</v>
      </c>
      <c r="B82" s="145">
        <v>6</v>
      </c>
      <c r="C82" s="8">
        <v>578.66666666666663</v>
      </c>
      <c r="D82" s="10">
        <v>97.405680874714136</v>
      </c>
      <c r="E82" s="8">
        <v>85.19758220223305</v>
      </c>
      <c r="F82" s="10">
        <v>9.3495680634227565</v>
      </c>
      <c r="G82" s="8">
        <v>40824.666666666664</v>
      </c>
      <c r="H82" s="10">
        <v>5115.1564459620195</v>
      </c>
      <c r="I82" s="8">
        <v>3.0833333333333333E-3</v>
      </c>
      <c r="J82" s="10">
        <v>4.1619306417414823E-3</v>
      </c>
      <c r="K82" s="8">
        <v>1.6733333333333333E-2</v>
      </c>
      <c r="L82" s="10">
        <v>1.5918752044889278E-2</v>
      </c>
      <c r="M82" s="8">
        <v>0.89138333333333331</v>
      </c>
      <c r="N82" s="10">
        <v>0.17333807910169863</v>
      </c>
      <c r="O82" s="8">
        <v>8.7649999999999992E-2</v>
      </c>
      <c r="P82" s="10">
        <v>0.16130756646853242</v>
      </c>
      <c r="Q82" s="8">
        <v>0.33536666666666665</v>
      </c>
      <c r="R82" s="10">
        <v>0.18009319439297722</v>
      </c>
      <c r="S82" s="8">
        <v>8.0333333333333326E-2</v>
      </c>
      <c r="T82" s="10">
        <v>4.722764727007548E-2</v>
      </c>
      <c r="U82" s="8">
        <v>9.0616666666666665E-2</v>
      </c>
      <c r="V82" s="10">
        <v>4.0371248019681866E-2</v>
      </c>
      <c r="W82" s="8">
        <v>2.8666666666666667E-3</v>
      </c>
      <c r="X82" s="10">
        <v>5.0094577218164705E-3</v>
      </c>
      <c r="Y82" s="8">
        <v>8.4483333333333341E-2</v>
      </c>
      <c r="Z82" s="10">
        <v>2.3159742370472677E-2</v>
      </c>
      <c r="AA82" s="50">
        <v>6.333333333333333E-4</v>
      </c>
      <c r="AB82" s="12">
        <v>5.3166405433005028E-4</v>
      </c>
      <c r="AC82" s="8">
        <v>7.4333333333333335E-3</v>
      </c>
      <c r="AD82" s="10">
        <v>2.203330811899717E-3</v>
      </c>
      <c r="AE82" s="8">
        <v>2.5600000000000001E-2</v>
      </c>
      <c r="AF82" s="10">
        <v>6.3968742366877782E-3</v>
      </c>
      <c r="AG82" s="8">
        <v>5.8900000000000001E-2</v>
      </c>
      <c r="AH82" s="10">
        <v>2.2437557799368468E-2</v>
      </c>
      <c r="AI82" s="44">
        <v>5.5703333333333334E-3</v>
      </c>
      <c r="AJ82" s="10">
        <v>3.923561375417323E-3</v>
      </c>
    </row>
    <row r="83" spans="1:36" x14ac:dyDescent="0.3">
      <c r="A83" s="210" t="s">
        <v>279</v>
      </c>
      <c r="B83" s="145">
        <v>9</v>
      </c>
      <c r="C83" s="8">
        <v>698.33333333333337</v>
      </c>
      <c r="D83" s="10">
        <v>34.749100707788109</v>
      </c>
      <c r="E83" s="8">
        <v>96.351368950809288</v>
      </c>
      <c r="F83" s="10">
        <v>3.0613730027283319</v>
      </c>
      <c r="G83" s="8">
        <v>47427.333333333336</v>
      </c>
      <c r="H83" s="10">
        <v>7249.0281245143478</v>
      </c>
      <c r="I83" s="8">
        <v>0.23178888888888891</v>
      </c>
      <c r="J83" s="10">
        <v>0.10216003920864124</v>
      </c>
      <c r="K83" s="8">
        <v>0.51677777777777778</v>
      </c>
      <c r="L83" s="10">
        <v>0.16434696359971029</v>
      </c>
      <c r="M83" s="8">
        <v>9.0800000000000006E-2</v>
      </c>
      <c r="N83" s="10">
        <v>7.6785822259060305E-2</v>
      </c>
      <c r="O83" s="8">
        <v>0.15585555555555552</v>
      </c>
      <c r="P83" s="10">
        <v>5.2931821976744557E-2</v>
      </c>
      <c r="Q83" s="8">
        <v>0.52222222222222225</v>
      </c>
      <c r="R83" s="10">
        <v>0.16397541567089977</v>
      </c>
      <c r="S83" s="8">
        <v>9.6733333333333324E-2</v>
      </c>
      <c r="T83" s="10">
        <v>3.3745925679998769E-2</v>
      </c>
      <c r="U83" s="8">
        <v>0.36094444444444451</v>
      </c>
      <c r="V83" s="10">
        <v>6.2946388123368613E-2</v>
      </c>
      <c r="W83" s="8">
        <v>6.3333333333333325E-2</v>
      </c>
      <c r="X83" s="10">
        <v>8.5778012917064009E-2</v>
      </c>
      <c r="Y83" s="8">
        <v>3.7966666666666669E-2</v>
      </c>
      <c r="Z83" s="10">
        <v>6.9370382729230917E-3</v>
      </c>
      <c r="AA83" s="8">
        <v>5.5555555555555558E-5</v>
      </c>
      <c r="AB83" s="10">
        <v>1.130388330520878E-4</v>
      </c>
      <c r="AC83" s="8">
        <v>2.3888888888888892E-3</v>
      </c>
      <c r="AD83" s="10">
        <v>8.1615630311301967E-4</v>
      </c>
      <c r="AE83" s="8">
        <v>4.8555555555555557E-3</v>
      </c>
      <c r="AF83" s="10">
        <v>1.4054457576789571E-3</v>
      </c>
      <c r="AG83" s="8">
        <v>3.3111111111111112E-2</v>
      </c>
      <c r="AH83" s="10">
        <v>5.8983990294918945E-3</v>
      </c>
      <c r="AI83" s="44">
        <v>3.6407777777777775E-3</v>
      </c>
      <c r="AJ83" s="10">
        <v>3.4967851584626198E-3</v>
      </c>
    </row>
    <row r="84" spans="1:36" ht="15" thickBot="1" x14ac:dyDescent="0.35">
      <c r="A84" s="224" t="s">
        <v>280</v>
      </c>
      <c r="B84" s="146">
        <v>35</v>
      </c>
      <c r="C84" s="13">
        <v>692.14285714285711</v>
      </c>
      <c r="D84" s="15">
        <v>125.49786566198756</v>
      </c>
      <c r="E84" s="13">
        <v>95.481310397408507</v>
      </c>
      <c r="F84" s="15">
        <v>10.912514101747407</v>
      </c>
      <c r="G84" s="13">
        <v>49183.028571428571</v>
      </c>
      <c r="H84" s="15">
        <v>24033.451961901817</v>
      </c>
      <c r="I84" s="13">
        <v>2.3148571428571435E-2</v>
      </c>
      <c r="J84" s="15">
        <v>1.6015587470236813E-2</v>
      </c>
      <c r="K84" s="13">
        <v>0.4570800000000001</v>
      </c>
      <c r="L84" s="15">
        <v>0.24748774277432262</v>
      </c>
      <c r="M84" s="13">
        <v>0.10591714285714285</v>
      </c>
      <c r="N84" s="15">
        <v>0.1212462576395521</v>
      </c>
      <c r="O84" s="13">
        <v>0.41346000000000005</v>
      </c>
      <c r="P84" s="15">
        <v>0.23592944134659755</v>
      </c>
      <c r="Q84" s="13">
        <v>0.67925999999999986</v>
      </c>
      <c r="R84" s="15">
        <v>0.15384329154350965</v>
      </c>
      <c r="S84" s="13">
        <v>0.14698857142857141</v>
      </c>
      <c r="T84" s="15">
        <v>8.6377161236019323E-2</v>
      </c>
      <c r="U84" s="13">
        <v>0.36233142857142853</v>
      </c>
      <c r="V84" s="15">
        <v>0.20065205877108691</v>
      </c>
      <c r="W84" s="13">
        <v>1.5020000000000002E-2</v>
      </c>
      <c r="X84" s="15">
        <v>1.3074870373893484E-2</v>
      </c>
      <c r="Y84" s="13">
        <v>0.12544857142857144</v>
      </c>
      <c r="Z84" s="15">
        <v>0.12128697949474199</v>
      </c>
      <c r="AA84" s="13">
        <v>1.2285714285714284E-4</v>
      </c>
      <c r="AB84" s="15">
        <v>2.4862647898086035E-4</v>
      </c>
      <c r="AC84" s="13">
        <v>8.179999999999998E-3</v>
      </c>
      <c r="AD84" s="15">
        <v>5.2597696214366904E-3</v>
      </c>
      <c r="AE84" s="13">
        <v>2.019428571428572E-2</v>
      </c>
      <c r="AF84" s="15">
        <v>1.7184088790594187E-2</v>
      </c>
      <c r="AG84" s="13">
        <v>0.10525428571428574</v>
      </c>
      <c r="AH84" s="15">
        <v>0.10714917128733671</v>
      </c>
      <c r="AI84" s="83">
        <v>2.5544000000000005E-3</v>
      </c>
      <c r="AJ84" s="15">
        <v>2.5852423734365345E-3</v>
      </c>
    </row>
  </sheetData>
  <autoFilter ref="A6:AJ84">
    <filterColumn colId="2" showButton="0"/>
    <filterColumn colId="4" showButton="0"/>
    <filterColumn colId="6" showButton="0"/>
    <filterColumn colId="8" showButton="0"/>
    <filterColumn colId="10" showButton="0"/>
    <filterColumn colId="12" showButton="0"/>
    <filterColumn colId="14" showButton="0"/>
    <filterColumn colId="16" showButton="0"/>
    <filterColumn colId="18" showButton="0"/>
    <filterColumn colId="20" showButton="0"/>
    <filterColumn colId="22" showButton="0"/>
    <filterColumn colId="24" showButton="0"/>
    <filterColumn colId="26" showButton="0"/>
    <filterColumn colId="28" showButton="0"/>
    <filterColumn colId="30" showButton="0"/>
    <filterColumn colId="32" showButton="0"/>
    <filterColumn colId="34" showButton="0"/>
  </autoFilter>
  <mergeCells count="23">
    <mergeCell ref="B1:M1"/>
    <mergeCell ref="G4:M4"/>
    <mergeCell ref="H2:M2"/>
    <mergeCell ref="H3:M3"/>
    <mergeCell ref="A6:A7"/>
    <mergeCell ref="B6:B7"/>
    <mergeCell ref="C6:D6"/>
    <mergeCell ref="E6:F6"/>
    <mergeCell ref="G6:H6"/>
    <mergeCell ref="I6:J6"/>
    <mergeCell ref="K6:L6"/>
    <mergeCell ref="M6:N6"/>
    <mergeCell ref="O6:P6"/>
    <mergeCell ref="Q6:R6"/>
    <mergeCell ref="AE6:AF6"/>
    <mergeCell ref="AG6:AH6"/>
    <mergeCell ref="AI6:AJ6"/>
    <mergeCell ref="S6:T6"/>
    <mergeCell ref="U6:V6"/>
    <mergeCell ref="W6:X6"/>
    <mergeCell ref="Y6:Z6"/>
    <mergeCell ref="AA6:AB6"/>
    <mergeCell ref="AC6:AD6"/>
  </mergeCells>
  <conditionalFormatting sqref="G8:G84">
    <cfRule type="cellIs" dxfId="314" priority="33" operator="lessThanOrEqual">
      <formula>29538</formula>
    </cfRule>
    <cfRule type="cellIs" dxfId="313" priority="34" operator="greaterThanOrEqual">
      <formula>54785</formula>
    </cfRule>
  </conditionalFormatting>
  <conditionalFormatting sqref="I8:I84">
    <cfRule type="cellIs" dxfId="312" priority="31" operator="lessThanOrEqual">
      <formula>0.0008</formula>
    </cfRule>
    <cfRule type="cellIs" dxfId="311" priority="32" operator="greaterThanOrEqual">
      <formula>0.0466</formula>
    </cfRule>
  </conditionalFormatting>
  <conditionalFormatting sqref="K8:K84">
    <cfRule type="cellIs" dxfId="310" priority="29" operator="lessThanOrEqual">
      <formula>0.0097</formula>
    </cfRule>
    <cfRule type="cellIs" dxfId="309" priority="30" operator="greaterThanOrEqual">
      <formula>0.5725</formula>
    </cfRule>
  </conditionalFormatting>
  <conditionalFormatting sqref="M8:M84">
    <cfRule type="cellIs" dxfId="308" priority="27" operator="lessThanOrEqual">
      <formula>0.0247</formula>
    </cfRule>
    <cfRule type="cellIs" dxfId="307" priority="28" operator="greaterThanOrEqual">
      <formula>0.9679</formula>
    </cfRule>
  </conditionalFormatting>
  <conditionalFormatting sqref="O8:O84">
    <cfRule type="cellIs" dxfId="306" priority="25" operator="lessThanOrEqual">
      <formula>0.0134</formula>
    </cfRule>
    <cfRule type="cellIs" dxfId="305" priority="26" operator="greaterThanOrEqual">
      <formula>0.3862</formula>
    </cfRule>
  </conditionalFormatting>
  <conditionalFormatting sqref="Q8:Q84">
    <cfRule type="cellIs" dxfId="304" priority="23" operator="lessThanOrEqual">
      <formula>0.4311</formula>
    </cfRule>
    <cfRule type="cellIs" dxfId="303" priority="24" operator="greaterThanOrEqual">
      <formula>0.725</formula>
    </cfRule>
  </conditionalFormatting>
  <conditionalFormatting sqref="S8:S84">
    <cfRule type="cellIs" dxfId="302" priority="21" operator="lessThanOrEqual">
      <formula>0.0556</formula>
    </cfRule>
    <cfRule type="cellIs" dxfId="301" priority="22" operator="greaterThanOrEqual">
      <formula>0.1671</formula>
    </cfRule>
  </conditionalFormatting>
  <conditionalFormatting sqref="U8:U84">
    <cfRule type="cellIs" dxfId="300" priority="19" operator="lessThanOrEqual">
      <formula>0.0697</formula>
    </cfRule>
    <cfRule type="cellIs" dxfId="299" priority="20" operator="greaterThanOrEqual">
      <formula>0.3348</formula>
    </cfRule>
  </conditionalFormatting>
  <conditionalFormatting sqref="W8:W84">
    <cfRule type="cellIs" dxfId="298" priority="17" operator="lessThanOrEqual">
      <formula>0.0049</formula>
    </cfRule>
    <cfRule type="cellIs" dxfId="297" priority="18" operator="lessThan">
      <formula>0.0382</formula>
    </cfRule>
  </conditionalFormatting>
  <conditionalFormatting sqref="Y8:Y84">
    <cfRule type="cellIs" dxfId="296" priority="15" operator="lessThanOrEqual">
      <formula>0.0463</formula>
    </cfRule>
    <cfRule type="cellIs" dxfId="295" priority="16" operator="greaterThanOrEqual">
      <formula>0.1084</formula>
    </cfRule>
  </conditionalFormatting>
  <conditionalFormatting sqref="AA8:AA84">
    <cfRule type="cellIs" dxfId="294" priority="13" operator="lessThanOrEqual">
      <formula>0</formula>
    </cfRule>
    <cfRule type="cellIs" dxfId="293" priority="14" operator="greaterThanOrEqual">
      <formula>0.0003</formula>
    </cfRule>
  </conditionalFormatting>
  <conditionalFormatting sqref="AC8:AC84">
    <cfRule type="cellIs" dxfId="292" priority="11" operator="lessThanOrEqual">
      <formula>0.0031</formula>
    </cfRule>
    <cfRule type="cellIs" dxfId="291" priority="12" operator="greaterThanOrEqual">
      <formula>0.0114</formula>
    </cfRule>
  </conditionalFormatting>
  <conditionalFormatting sqref="AE8:AE84">
    <cfRule type="cellIs" dxfId="290" priority="9" operator="lessThanOrEqual">
      <formula>0.0073</formula>
    </cfRule>
    <cfRule type="cellIs" dxfId="289" priority="10" operator="greaterThanOrEqual">
      <formula>0.0308</formula>
    </cfRule>
  </conditionalFormatting>
  <conditionalFormatting sqref="AG8:AG84">
    <cfRule type="cellIs" dxfId="288" priority="7" operator="lessThanOrEqual">
      <formula>0.0365</formula>
    </cfRule>
    <cfRule type="cellIs" dxfId="287" priority="8" operator="greaterThanOrEqual">
      <formula>0.075</formula>
    </cfRule>
  </conditionalFormatting>
  <conditionalFormatting sqref="AI8:AI84">
    <cfRule type="cellIs" dxfId="286" priority="5" operator="lessThanOrEqual">
      <formula>0.002066</formula>
    </cfRule>
    <cfRule type="cellIs" dxfId="285" priority="6" operator="greaterThanOrEqual">
      <formula>0.014184</formula>
    </cfRule>
  </conditionalFormatting>
  <conditionalFormatting sqref="C8:C84">
    <cfRule type="cellIs" dxfId="284" priority="3" operator="lessThanOrEqual">
      <formula>519</formula>
    </cfRule>
    <cfRule type="cellIs" dxfId="283" priority="4" operator="greaterThanOrEqual">
      <formula>688</formula>
    </cfRule>
  </conditionalFormatting>
  <conditionalFormatting sqref="E8:E84">
    <cfRule type="cellIs" dxfId="282" priority="1" operator="lessThanOrEqual">
      <formula>79.7</formula>
    </cfRule>
    <cfRule type="cellIs" dxfId="281" priority="2" operator="greaterThanOrEqual">
      <formula>95.4</formula>
    </cfRule>
  </conditionalFormatting>
  <printOptions horizontalCentered="1"/>
  <pageMargins left="0.5" right="0.5" top="0" bottom="0" header="0.3" footer="0"/>
  <pageSetup scale="68" fitToWidth="2" fitToHeight="2" orientation="landscape" horizontalDpi="4294967293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T19"/>
  <sheetViews>
    <sheetView workbookViewId="0">
      <selection activeCell="A19" sqref="A19:J19"/>
    </sheetView>
  </sheetViews>
  <sheetFormatPr defaultRowHeight="14.4" x14ac:dyDescent="0.3"/>
  <sheetData>
    <row r="1" spans="1:20" ht="15" thickBot="1" x14ac:dyDescent="0.35">
      <c r="A1" s="325" t="s">
        <v>141</v>
      </c>
      <c r="B1" s="326"/>
      <c r="C1" s="326"/>
      <c r="D1" s="326"/>
      <c r="E1" s="326"/>
      <c r="F1" s="326"/>
      <c r="G1" s="326"/>
      <c r="H1" s="326"/>
      <c r="I1" s="326"/>
      <c r="J1" s="327"/>
      <c r="K1" s="325" t="s">
        <v>140</v>
      </c>
      <c r="L1" s="326"/>
      <c r="M1" s="326"/>
      <c r="N1" s="326"/>
      <c r="O1" s="326"/>
      <c r="P1" s="326"/>
      <c r="Q1" s="326"/>
      <c r="R1" s="326"/>
      <c r="S1" s="326"/>
      <c r="T1" s="327"/>
    </row>
    <row r="2" spans="1:20" x14ac:dyDescent="0.3">
      <c r="A2" s="100"/>
      <c r="B2" s="100"/>
      <c r="C2" s="100"/>
      <c r="D2" s="100"/>
      <c r="E2" s="100"/>
      <c r="F2" s="100"/>
      <c r="G2" s="100"/>
      <c r="H2" s="100"/>
      <c r="I2" s="100"/>
      <c r="J2" s="100"/>
    </row>
    <row r="18" spans="1:20" ht="15" thickBot="1" x14ac:dyDescent="0.35"/>
    <row r="19" spans="1:20" ht="15" thickBot="1" x14ac:dyDescent="0.35">
      <c r="A19" s="325" t="s">
        <v>177</v>
      </c>
      <c r="B19" s="326"/>
      <c r="C19" s="326"/>
      <c r="D19" s="326"/>
      <c r="E19" s="326"/>
      <c r="F19" s="326"/>
      <c r="G19" s="326"/>
      <c r="H19" s="326"/>
      <c r="I19" s="326"/>
      <c r="J19" s="327"/>
      <c r="K19" s="325" t="s">
        <v>178</v>
      </c>
      <c r="L19" s="326"/>
      <c r="M19" s="326"/>
      <c r="N19" s="326"/>
      <c r="O19" s="326"/>
      <c r="P19" s="326"/>
      <c r="Q19" s="326"/>
      <c r="R19" s="326"/>
      <c r="S19" s="326"/>
      <c r="T19" s="327"/>
    </row>
  </sheetData>
  <mergeCells count="4">
    <mergeCell ref="A1:J1"/>
    <mergeCell ref="K1:T1"/>
    <mergeCell ref="A19:J19"/>
    <mergeCell ref="K19:T19"/>
  </mergeCells>
  <printOptions horizontalCentered="1"/>
  <pageMargins left="0" right="0" top="0.75" bottom="0.75" header="0" footer="0"/>
  <pageSetup scale="76" fitToHeight="6" orientation="landscape" horizontalDpi="4294967293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G27"/>
  <sheetViews>
    <sheetView workbookViewId="0">
      <selection sqref="A1:F13"/>
    </sheetView>
  </sheetViews>
  <sheetFormatPr defaultRowHeight="14.4" x14ac:dyDescent="0.3"/>
  <cols>
    <col min="1" max="7" width="16.77734375" customWidth="1"/>
  </cols>
  <sheetData>
    <row r="1" spans="1:7" ht="15" thickBot="1" x14ac:dyDescent="0.35">
      <c r="A1" s="298" t="s">
        <v>425</v>
      </c>
      <c r="B1" s="300"/>
      <c r="C1" s="300"/>
      <c r="D1" s="300"/>
      <c r="E1" s="300"/>
      <c r="F1" s="299"/>
    </row>
    <row r="2" spans="1:7" ht="15" thickBot="1" x14ac:dyDescent="0.35">
      <c r="A2" s="251"/>
      <c r="B2" s="45" t="s">
        <v>130</v>
      </c>
      <c r="C2" s="45" t="s">
        <v>424</v>
      </c>
      <c r="D2" s="252"/>
      <c r="E2" s="45" t="s">
        <v>130</v>
      </c>
      <c r="F2" s="45" t="s">
        <v>424</v>
      </c>
    </row>
    <row r="3" spans="1:7" x14ac:dyDescent="0.3">
      <c r="A3" s="254" t="s">
        <v>25</v>
      </c>
      <c r="B3" s="265">
        <v>0.70370441149999996</v>
      </c>
      <c r="C3" s="265">
        <v>0.66125909999999999</v>
      </c>
      <c r="D3" s="254" t="s">
        <v>38</v>
      </c>
      <c r="E3" s="265">
        <v>0.116441188</v>
      </c>
      <c r="F3" s="265">
        <v>7.6028170000000006E-2</v>
      </c>
    </row>
    <row r="4" spans="1:7" x14ac:dyDescent="0.3">
      <c r="A4" s="29" t="s">
        <v>26</v>
      </c>
      <c r="B4" s="266">
        <v>0.13248817630000001</v>
      </c>
      <c r="C4" s="266">
        <v>0.13919110000000001</v>
      </c>
      <c r="D4" s="29" t="s">
        <v>39</v>
      </c>
      <c r="E4" s="266">
        <v>-0.117521105</v>
      </c>
      <c r="F4" s="266">
        <v>-0.10395209</v>
      </c>
    </row>
    <row r="5" spans="1:7" x14ac:dyDescent="0.3">
      <c r="A5" s="29" t="s">
        <v>27</v>
      </c>
      <c r="B5" s="266">
        <v>0.60397009310000005</v>
      </c>
      <c r="C5" s="266">
        <v>0.58750340000000001</v>
      </c>
      <c r="D5" s="34" t="s">
        <v>45</v>
      </c>
      <c r="E5" s="266">
        <v>0.10811778</v>
      </c>
      <c r="F5" s="266">
        <v>0.10451594</v>
      </c>
    </row>
    <row r="6" spans="1:7" x14ac:dyDescent="0.3">
      <c r="A6" s="29" t="s">
        <v>28</v>
      </c>
      <c r="B6" s="266">
        <v>-0.4091921449</v>
      </c>
      <c r="C6" s="266">
        <v>-0.42165950000000002</v>
      </c>
      <c r="D6" s="34" t="s">
        <v>46</v>
      </c>
      <c r="E6" s="266">
        <v>0.29245562000000003</v>
      </c>
      <c r="F6" s="266">
        <v>0.26512215</v>
      </c>
    </row>
    <row r="7" spans="1:7" x14ac:dyDescent="0.3">
      <c r="A7" s="29" t="s">
        <v>30</v>
      </c>
      <c r="B7" s="266">
        <v>-0.28218632259999998</v>
      </c>
      <c r="C7" s="266">
        <v>-0.32451869999999999</v>
      </c>
      <c r="D7" s="34" t="s">
        <v>47</v>
      </c>
      <c r="E7" s="266">
        <v>0.30330933999999998</v>
      </c>
      <c r="F7" s="266">
        <v>0.26513776999999999</v>
      </c>
    </row>
    <row r="8" spans="1:7" x14ac:dyDescent="0.3">
      <c r="A8" s="29" t="s">
        <v>31</v>
      </c>
      <c r="B8" s="266">
        <v>-0.33400269960000001</v>
      </c>
      <c r="C8" s="266">
        <v>-0.30695670000000003</v>
      </c>
      <c r="D8" s="34" t="s">
        <v>48</v>
      </c>
      <c r="E8" s="266">
        <v>0.17151754</v>
      </c>
      <c r="F8" s="266">
        <v>0.11475718</v>
      </c>
    </row>
    <row r="9" spans="1:7" x14ac:dyDescent="0.3">
      <c r="A9" s="29" t="s">
        <v>32</v>
      </c>
      <c r="B9" s="266">
        <v>0.67587045000000001</v>
      </c>
      <c r="C9" s="266">
        <v>0.63321590000000005</v>
      </c>
      <c r="D9" s="29" t="s">
        <v>69</v>
      </c>
      <c r="E9" s="266">
        <v>-0.11283053</v>
      </c>
      <c r="F9" s="266">
        <v>-0.1150703</v>
      </c>
    </row>
    <row r="10" spans="1:7" x14ac:dyDescent="0.3">
      <c r="A10" s="29" t="s">
        <v>33</v>
      </c>
      <c r="B10" s="266">
        <v>-0.169565777</v>
      </c>
      <c r="C10" s="266">
        <v>-0.16642686000000001</v>
      </c>
      <c r="D10" s="29" t="s">
        <v>70</v>
      </c>
      <c r="E10" s="266">
        <v>-0.11511726999999999</v>
      </c>
      <c r="F10" s="266">
        <v>-0.1123547</v>
      </c>
    </row>
    <row r="11" spans="1:7" x14ac:dyDescent="0.3">
      <c r="A11" s="29" t="s">
        <v>35</v>
      </c>
      <c r="B11" s="266">
        <v>-0.11700917500000001</v>
      </c>
      <c r="C11" s="266">
        <v>-0.12239347</v>
      </c>
      <c r="D11" s="29" t="s">
        <v>72</v>
      </c>
      <c r="E11" s="266">
        <v>0.19101862999999999</v>
      </c>
      <c r="F11" s="266">
        <v>0.15614449999999999</v>
      </c>
    </row>
    <row r="12" spans="1:7" x14ac:dyDescent="0.3">
      <c r="A12" s="29" t="s">
        <v>36</v>
      </c>
      <c r="B12" s="266">
        <v>-0.219150652</v>
      </c>
      <c r="C12" s="266">
        <v>-0.24447906</v>
      </c>
      <c r="D12" s="34" t="s">
        <v>76</v>
      </c>
      <c r="E12" s="266">
        <v>-0.13316763000000001</v>
      </c>
      <c r="F12" s="266">
        <v>-0.17695757000000001</v>
      </c>
    </row>
    <row r="13" spans="1:7" ht="15" thickBot="1" x14ac:dyDescent="0.35">
      <c r="A13" s="253" t="s">
        <v>37</v>
      </c>
      <c r="B13" s="267">
        <v>-0.31870732299999999</v>
      </c>
      <c r="C13" s="267">
        <v>-0.35228226000000001</v>
      </c>
      <c r="D13" s="35" t="s">
        <v>78</v>
      </c>
      <c r="E13" s="267">
        <v>-0.13566259</v>
      </c>
      <c r="F13" s="267">
        <v>-0.15106625000000001</v>
      </c>
    </row>
    <row r="14" spans="1:7" ht="15" thickBot="1" x14ac:dyDescent="0.35"/>
    <row r="15" spans="1:7" ht="15" thickBot="1" x14ac:dyDescent="0.35">
      <c r="A15" s="298" t="s">
        <v>426</v>
      </c>
      <c r="B15" s="300"/>
      <c r="C15" s="300"/>
      <c r="D15" s="300"/>
      <c r="E15" s="300"/>
      <c r="F15" s="299"/>
      <c r="G15" s="268"/>
    </row>
    <row r="16" spans="1:7" ht="15" thickBot="1" x14ac:dyDescent="0.35">
      <c r="A16" s="312" t="s">
        <v>412</v>
      </c>
      <c r="B16" s="328"/>
      <c r="C16" s="311"/>
      <c r="D16" s="298" t="s">
        <v>415</v>
      </c>
      <c r="E16" s="300"/>
      <c r="F16" s="299"/>
    </row>
    <row r="17" spans="1:6" x14ac:dyDescent="0.3">
      <c r="A17" s="259" t="s">
        <v>25</v>
      </c>
      <c r="B17" s="163" t="s">
        <v>27</v>
      </c>
      <c r="C17" s="27">
        <v>0.72346169100000002</v>
      </c>
      <c r="D17" s="176" t="s">
        <v>27</v>
      </c>
      <c r="E17" s="263" t="s">
        <v>25</v>
      </c>
      <c r="F17" s="27">
        <v>0.72346169100000002</v>
      </c>
    </row>
    <row r="18" spans="1:6" ht="15" thickBot="1" x14ac:dyDescent="0.35">
      <c r="A18" s="257" t="s">
        <v>25</v>
      </c>
      <c r="B18" s="258" t="s">
        <v>32</v>
      </c>
      <c r="C18" s="38">
        <v>0.78841920499999996</v>
      </c>
      <c r="D18" s="256" t="s">
        <v>27</v>
      </c>
      <c r="E18" s="255" t="s">
        <v>28</v>
      </c>
      <c r="F18" s="33">
        <v>-0.73252876099999997</v>
      </c>
    </row>
    <row r="19" spans="1:6" ht="15" thickBot="1" x14ac:dyDescent="0.35">
      <c r="A19" s="261"/>
      <c r="B19" s="262"/>
      <c r="C19" s="262"/>
      <c r="D19" s="257" t="s">
        <v>27</v>
      </c>
      <c r="E19" s="260" t="s">
        <v>32</v>
      </c>
      <c r="F19" s="38">
        <v>0.70023220399999997</v>
      </c>
    </row>
    <row r="20" spans="1:6" ht="15" thickBot="1" x14ac:dyDescent="0.35">
      <c r="A20" s="312" t="s">
        <v>413</v>
      </c>
      <c r="B20" s="328"/>
      <c r="C20" s="311"/>
      <c r="D20" s="262"/>
      <c r="E20" s="262"/>
      <c r="F20" s="264"/>
    </row>
    <row r="21" spans="1:6" ht="15" thickBot="1" x14ac:dyDescent="0.35">
      <c r="A21" s="176" t="s">
        <v>34</v>
      </c>
      <c r="B21" s="263" t="s">
        <v>36</v>
      </c>
      <c r="C21" s="27">
        <v>0.68045068600000003</v>
      </c>
      <c r="D21" s="298" t="s">
        <v>416</v>
      </c>
      <c r="E21" s="300"/>
      <c r="F21" s="299"/>
    </row>
    <row r="22" spans="1:6" x14ac:dyDescent="0.3">
      <c r="A22" s="236" t="s">
        <v>34</v>
      </c>
      <c r="B22" s="255" t="s">
        <v>37</v>
      </c>
      <c r="C22" s="33">
        <v>0.660623077</v>
      </c>
      <c r="D22" s="259" t="s">
        <v>29</v>
      </c>
      <c r="E22" s="263" t="s">
        <v>31</v>
      </c>
      <c r="F22" s="27">
        <v>0.83948021959999997</v>
      </c>
    </row>
    <row r="23" spans="1:6" ht="15" thickBot="1" x14ac:dyDescent="0.35">
      <c r="A23" s="237" t="s">
        <v>34</v>
      </c>
      <c r="B23" s="260" t="s">
        <v>38</v>
      </c>
      <c r="C23" s="38">
        <v>0.97762990000000005</v>
      </c>
      <c r="D23" s="257" t="s">
        <v>29</v>
      </c>
      <c r="E23" s="258" t="s">
        <v>28</v>
      </c>
      <c r="F23" s="38">
        <v>-0.60346528300000002</v>
      </c>
    </row>
    <row r="24" spans="1:6" ht="15" thickBot="1" x14ac:dyDescent="0.35">
      <c r="A24" s="261"/>
      <c r="B24" s="262"/>
      <c r="C24" s="262"/>
      <c r="D24" s="262"/>
      <c r="E24" s="262"/>
      <c r="F24" s="264"/>
    </row>
    <row r="25" spans="1:6" ht="15" thickBot="1" x14ac:dyDescent="0.35">
      <c r="A25" s="312" t="s">
        <v>414</v>
      </c>
      <c r="B25" s="328"/>
      <c r="C25" s="311"/>
      <c r="D25" s="298" t="s">
        <v>417</v>
      </c>
      <c r="E25" s="300"/>
      <c r="F25" s="299"/>
    </row>
    <row r="26" spans="1:6" x14ac:dyDescent="0.3">
      <c r="A26" s="176" t="s">
        <v>36</v>
      </c>
      <c r="B26" s="263" t="s">
        <v>37</v>
      </c>
      <c r="C26" s="27">
        <v>0.88585530000000001</v>
      </c>
      <c r="D26" s="176" t="s">
        <v>28</v>
      </c>
      <c r="E26" s="263" t="s">
        <v>29</v>
      </c>
      <c r="F26" s="27">
        <v>-0.60346528300000002</v>
      </c>
    </row>
    <row r="27" spans="1:6" ht="15" thickBot="1" x14ac:dyDescent="0.35">
      <c r="A27" s="237" t="s">
        <v>36</v>
      </c>
      <c r="B27" s="258" t="s">
        <v>34</v>
      </c>
      <c r="C27" s="38">
        <v>0.68045068600000003</v>
      </c>
      <c r="D27" s="257" t="s">
        <v>28</v>
      </c>
      <c r="E27" s="260" t="s">
        <v>27</v>
      </c>
      <c r="F27" s="38">
        <v>-0.73252876099999997</v>
      </c>
    </row>
  </sheetData>
  <mergeCells count="8">
    <mergeCell ref="D21:F21"/>
    <mergeCell ref="D25:F25"/>
    <mergeCell ref="A15:F15"/>
    <mergeCell ref="A1:F1"/>
    <mergeCell ref="A16:C16"/>
    <mergeCell ref="A20:C20"/>
    <mergeCell ref="A25:C25"/>
    <mergeCell ref="D16:F16"/>
  </mergeCells>
  <conditionalFormatting sqref="B4:C4 B11:C13 E3:F4">
    <cfRule type="cellIs" dxfId="280" priority="190" operator="between">
      <formula>-0.1</formula>
      <formula>0.1</formula>
    </cfRule>
    <cfRule type="cellIs" dxfId="279" priority="191" operator="between">
      <formula>-0.9</formula>
      <formula>-1</formula>
    </cfRule>
    <cfRule type="cellIs" dxfId="278" priority="192" operator="lessThan">
      <formula>-0.8</formula>
    </cfRule>
    <cfRule type="cellIs" dxfId="277" priority="193" operator="lessThan">
      <formula>-0.7</formula>
    </cfRule>
    <cfRule type="cellIs" dxfId="276" priority="194" operator="lessThan">
      <formula>-0.6</formula>
    </cfRule>
    <cfRule type="cellIs" dxfId="275" priority="195" operator="lessThan">
      <formula>-0.5</formula>
    </cfRule>
    <cfRule type="cellIs" dxfId="274" priority="196" operator="between">
      <formula>0.9</formula>
      <formula>1</formula>
    </cfRule>
    <cfRule type="cellIs" dxfId="273" priority="197" operator="greaterThan">
      <formula>0.8</formula>
    </cfRule>
    <cfRule type="cellIs" dxfId="272" priority="198" operator="greaterThan">
      <formula>0.7</formula>
    </cfRule>
    <cfRule type="cellIs" dxfId="271" priority="199" operator="greaterThan">
      <formula>0.6</formula>
    </cfRule>
    <cfRule type="cellIs" dxfId="270" priority="200" operator="greaterThan">
      <formula>0.5</formula>
    </cfRule>
  </conditionalFormatting>
  <conditionalFormatting sqref="B3:C3">
    <cfRule type="cellIs" dxfId="269" priority="212" operator="between">
      <formula>-0.1</formula>
      <formula>0.1</formula>
    </cfRule>
    <cfRule type="cellIs" dxfId="268" priority="213" operator="between">
      <formula>-0.9</formula>
      <formula>-1</formula>
    </cfRule>
    <cfRule type="cellIs" dxfId="267" priority="214" operator="lessThan">
      <formula>-0.8</formula>
    </cfRule>
    <cfRule type="cellIs" dxfId="266" priority="215" operator="lessThan">
      <formula>-0.7</formula>
    </cfRule>
    <cfRule type="cellIs" dxfId="265" priority="216" operator="lessThan">
      <formula>-0.6</formula>
    </cfRule>
    <cfRule type="cellIs" dxfId="264" priority="217" operator="lessThan">
      <formula>-0.5</formula>
    </cfRule>
    <cfRule type="cellIs" dxfId="263" priority="218" operator="between">
      <formula>0.9</formula>
      <formula>1</formula>
    </cfRule>
    <cfRule type="cellIs" dxfId="262" priority="219" operator="greaterThan">
      <formula>0.8</formula>
    </cfRule>
    <cfRule type="cellIs" dxfId="261" priority="220" operator="greaterThan">
      <formula>0.7</formula>
    </cfRule>
    <cfRule type="cellIs" dxfId="260" priority="221" operator="greaterThan">
      <formula>0.6</formula>
    </cfRule>
    <cfRule type="cellIs" dxfId="259" priority="222" operator="greaterThan">
      <formula>0.5</formula>
    </cfRule>
  </conditionalFormatting>
  <conditionalFormatting sqref="B5:C6">
    <cfRule type="cellIs" dxfId="258" priority="201" operator="between">
      <formula>-0.1</formula>
      <formula>0.1</formula>
    </cfRule>
    <cfRule type="cellIs" dxfId="257" priority="202" operator="between">
      <formula>-0.9</formula>
      <formula>-1</formula>
    </cfRule>
    <cfRule type="cellIs" dxfId="256" priority="203" operator="lessThan">
      <formula>-0.8</formula>
    </cfRule>
    <cfRule type="cellIs" dxfId="255" priority="204" operator="lessThan">
      <formula>-0.7</formula>
    </cfRule>
    <cfRule type="cellIs" dxfId="254" priority="205" operator="lessThan">
      <formula>-0.6</formula>
    </cfRule>
    <cfRule type="cellIs" dxfId="253" priority="206" operator="lessThan">
      <formula>-0.5</formula>
    </cfRule>
    <cfRule type="cellIs" dxfId="252" priority="207" operator="between">
      <formula>0.9</formula>
      <formula>1</formula>
    </cfRule>
    <cfRule type="cellIs" dxfId="251" priority="208" operator="greaterThan">
      <formula>0.8</formula>
    </cfRule>
    <cfRule type="cellIs" dxfId="250" priority="209" operator="greaterThan">
      <formula>0.7</formula>
    </cfRule>
    <cfRule type="cellIs" dxfId="249" priority="210" operator="greaterThan">
      <formula>0.6</formula>
    </cfRule>
    <cfRule type="cellIs" dxfId="248" priority="211" operator="greaterThan">
      <formula>0.5</formula>
    </cfRule>
  </conditionalFormatting>
  <conditionalFormatting sqref="B7:C10">
    <cfRule type="cellIs" dxfId="247" priority="179" operator="between">
      <formula>-0.1</formula>
      <formula>0.1</formula>
    </cfRule>
    <cfRule type="cellIs" dxfId="246" priority="180" operator="between">
      <formula>-0.9</formula>
      <formula>-1</formula>
    </cfRule>
    <cfRule type="cellIs" dxfId="245" priority="181" operator="lessThan">
      <formula>-0.8</formula>
    </cfRule>
    <cfRule type="cellIs" dxfId="244" priority="182" operator="lessThan">
      <formula>-0.7</formula>
    </cfRule>
    <cfRule type="cellIs" dxfId="243" priority="183" operator="lessThan">
      <formula>-0.6</formula>
    </cfRule>
    <cfRule type="cellIs" dxfId="242" priority="184" operator="lessThan">
      <formula>-0.5</formula>
    </cfRule>
    <cfRule type="cellIs" dxfId="241" priority="185" operator="between">
      <formula>0.9</formula>
      <formula>1</formula>
    </cfRule>
    <cfRule type="cellIs" dxfId="240" priority="186" operator="greaterThan">
      <formula>0.8</formula>
    </cfRule>
    <cfRule type="cellIs" dxfId="239" priority="187" operator="greaterThan">
      <formula>0.7</formula>
    </cfRule>
    <cfRule type="cellIs" dxfId="238" priority="188" operator="greaterThan">
      <formula>0.6</formula>
    </cfRule>
    <cfRule type="cellIs" dxfId="237" priority="189" operator="greaterThan">
      <formula>0.5</formula>
    </cfRule>
  </conditionalFormatting>
  <conditionalFormatting sqref="E5:F8">
    <cfRule type="cellIs" dxfId="236" priority="157" operator="between">
      <formula>-0.1</formula>
      <formula>0.1</formula>
    </cfRule>
    <cfRule type="cellIs" dxfId="235" priority="158" operator="between">
      <formula>-0.9</formula>
      <formula>-1</formula>
    </cfRule>
    <cfRule type="cellIs" dxfId="234" priority="159" operator="lessThan">
      <formula>-0.8</formula>
    </cfRule>
    <cfRule type="cellIs" dxfId="233" priority="160" operator="lessThan">
      <formula>-0.7</formula>
    </cfRule>
    <cfRule type="cellIs" dxfId="232" priority="161" operator="lessThan">
      <formula>-0.6</formula>
    </cfRule>
    <cfRule type="cellIs" dxfId="231" priority="162" operator="lessThan">
      <formula>-0.5</formula>
    </cfRule>
    <cfRule type="cellIs" dxfId="230" priority="163" operator="between">
      <formula>0.9</formula>
      <formula>1</formula>
    </cfRule>
    <cfRule type="cellIs" dxfId="229" priority="164" operator="greaterThan">
      <formula>0.8</formula>
    </cfRule>
    <cfRule type="cellIs" dxfId="228" priority="165" operator="greaterThan">
      <formula>0.7</formula>
    </cfRule>
    <cfRule type="cellIs" dxfId="227" priority="166" operator="greaterThan">
      <formula>0.6</formula>
    </cfRule>
    <cfRule type="cellIs" dxfId="226" priority="167" operator="greaterThan">
      <formula>0.5</formula>
    </cfRule>
  </conditionalFormatting>
  <conditionalFormatting sqref="E9:F10">
    <cfRule type="cellIs" dxfId="225" priority="146" operator="between">
      <formula>-0.1</formula>
      <formula>0.1</formula>
    </cfRule>
    <cfRule type="cellIs" dxfId="224" priority="147" operator="between">
      <formula>-0.9</formula>
      <formula>-1</formula>
    </cfRule>
    <cfRule type="cellIs" dxfId="223" priority="148" operator="lessThan">
      <formula>-0.8</formula>
    </cfRule>
    <cfRule type="cellIs" dxfId="222" priority="149" operator="lessThan">
      <formula>-0.7</formula>
    </cfRule>
    <cfRule type="cellIs" dxfId="221" priority="150" operator="lessThan">
      <formula>-0.6</formula>
    </cfRule>
    <cfRule type="cellIs" dxfId="220" priority="151" operator="lessThan">
      <formula>-0.5</formula>
    </cfRule>
    <cfRule type="cellIs" dxfId="219" priority="152" operator="between">
      <formula>0.9</formula>
      <formula>1</formula>
    </cfRule>
    <cfRule type="cellIs" dxfId="218" priority="153" operator="greaterThan">
      <formula>0.8</formula>
    </cfRule>
    <cfRule type="cellIs" dxfId="217" priority="154" operator="greaterThan">
      <formula>0.7</formula>
    </cfRule>
    <cfRule type="cellIs" dxfId="216" priority="155" operator="greaterThan">
      <formula>0.6</formula>
    </cfRule>
    <cfRule type="cellIs" dxfId="215" priority="156" operator="greaterThan">
      <formula>0.5</formula>
    </cfRule>
  </conditionalFormatting>
  <conditionalFormatting sqref="E11:F11">
    <cfRule type="cellIs" dxfId="214" priority="135" operator="between">
      <formula>-0.1</formula>
      <formula>0.1</formula>
    </cfRule>
    <cfRule type="cellIs" dxfId="213" priority="136" operator="between">
      <formula>-0.9</formula>
      <formula>-1</formula>
    </cfRule>
    <cfRule type="cellIs" dxfId="212" priority="137" operator="lessThan">
      <formula>-0.8</formula>
    </cfRule>
    <cfRule type="cellIs" dxfId="211" priority="138" operator="lessThan">
      <formula>-0.7</formula>
    </cfRule>
    <cfRule type="cellIs" dxfId="210" priority="139" operator="lessThan">
      <formula>-0.6</formula>
    </cfRule>
    <cfRule type="cellIs" dxfId="209" priority="140" operator="lessThan">
      <formula>-0.5</formula>
    </cfRule>
    <cfRule type="cellIs" dxfId="208" priority="141" operator="between">
      <formula>0.9</formula>
      <formula>1</formula>
    </cfRule>
    <cfRule type="cellIs" dxfId="207" priority="142" operator="greaterThan">
      <formula>0.8</formula>
    </cfRule>
    <cfRule type="cellIs" dxfId="206" priority="143" operator="greaterThan">
      <formula>0.7</formula>
    </cfRule>
    <cfRule type="cellIs" dxfId="205" priority="144" operator="greaterThan">
      <formula>0.6</formula>
    </cfRule>
    <cfRule type="cellIs" dxfId="204" priority="145" operator="greaterThan">
      <formula>0.5</formula>
    </cfRule>
  </conditionalFormatting>
  <conditionalFormatting sqref="E12:F12">
    <cfRule type="cellIs" dxfId="203" priority="124" operator="between">
      <formula>-0.1</formula>
      <formula>0.1</formula>
    </cfRule>
    <cfRule type="cellIs" dxfId="202" priority="125" operator="between">
      <formula>-0.9</formula>
      <formula>-1</formula>
    </cfRule>
    <cfRule type="cellIs" dxfId="201" priority="126" operator="lessThan">
      <formula>-0.8</formula>
    </cfRule>
    <cfRule type="cellIs" dxfId="200" priority="127" operator="lessThan">
      <formula>-0.7</formula>
    </cfRule>
    <cfRule type="cellIs" dxfId="199" priority="128" operator="lessThan">
      <formula>-0.6</formula>
    </cfRule>
    <cfRule type="cellIs" dxfId="198" priority="129" operator="lessThan">
      <formula>-0.5</formula>
    </cfRule>
    <cfRule type="cellIs" dxfId="197" priority="130" operator="between">
      <formula>0.9</formula>
      <formula>1</formula>
    </cfRule>
    <cfRule type="cellIs" dxfId="196" priority="131" operator="greaterThan">
      <formula>0.8</formula>
    </cfRule>
    <cfRule type="cellIs" dxfId="195" priority="132" operator="greaterThan">
      <formula>0.7</formula>
    </cfRule>
    <cfRule type="cellIs" dxfId="194" priority="133" operator="greaterThan">
      <formula>0.6</formula>
    </cfRule>
    <cfRule type="cellIs" dxfId="193" priority="134" operator="greaterThan">
      <formula>0.5</formula>
    </cfRule>
  </conditionalFormatting>
  <conditionalFormatting sqref="E13:F13">
    <cfRule type="cellIs" dxfId="192" priority="113" operator="between">
      <formula>-0.1</formula>
      <formula>0.1</formula>
    </cfRule>
    <cfRule type="cellIs" dxfId="191" priority="114" operator="between">
      <formula>-0.9</formula>
      <formula>-1</formula>
    </cfRule>
    <cfRule type="cellIs" dxfId="190" priority="115" operator="lessThan">
      <formula>-0.8</formula>
    </cfRule>
    <cfRule type="cellIs" dxfId="189" priority="116" operator="lessThan">
      <formula>-0.7</formula>
    </cfRule>
    <cfRule type="cellIs" dxfId="188" priority="117" operator="lessThan">
      <formula>-0.6</formula>
    </cfRule>
    <cfRule type="cellIs" dxfId="187" priority="118" operator="lessThan">
      <formula>-0.5</formula>
    </cfRule>
    <cfRule type="cellIs" dxfId="186" priority="119" operator="between">
      <formula>0.9</formula>
      <formula>1</formula>
    </cfRule>
    <cfRule type="cellIs" dxfId="185" priority="120" operator="greaterThan">
      <formula>0.8</formula>
    </cfRule>
    <cfRule type="cellIs" dxfId="184" priority="121" operator="greaterThan">
      <formula>0.7</formula>
    </cfRule>
    <cfRule type="cellIs" dxfId="183" priority="122" operator="greaterThan">
      <formula>0.6</formula>
    </cfRule>
    <cfRule type="cellIs" dxfId="182" priority="123" operator="greaterThan">
      <formula>0.5</formula>
    </cfRule>
  </conditionalFormatting>
  <conditionalFormatting sqref="C17">
    <cfRule type="cellIs" dxfId="181" priority="105" operator="between">
      <formula>-0.9</formula>
      <formula>-1</formula>
    </cfRule>
    <cfRule type="cellIs" dxfId="180" priority="106" operator="lessThan">
      <formula>-0.8</formula>
    </cfRule>
    <cfRule type="cellIs" dxfId="179" priority="107" operator="lessThan">
      <formula>-0.7</formula>
    </cfRule>
    <cfRule type="cellIs" dxfId="178" priority="108" operator="lessThan">
      <formula>-0.6</formula>
    </cfRule>
    <cfRule type="cellIs" dxfId="177" priority="109" operator="between">
      <formula>0.9</formula>
      <formula>1</formula>
    </cfRule>
    <cfRule type="cellIs" dxfId="176" priority="110" operator="greaterThan">
      <formula>0.8</formula>
    </cfRule>
    <cfRule type="cellIs" dxfId="175" priority="111" operator="greaterThan">
      <formula>0.7</formula>
    </cfRule>
    <cfRule type="cellIs" dxfId="174" priority="112" operator="greaterThan">
      <formula>0.6</formula>
    </cfRule>
  </conditionalFormatting>
  <conditionalFormatting sqref="C18">
    <cfRule type="cellIs" dxfId="173" priority="97" operator="between">
      <formula>-0.9</formula>
      <formula>-1</formula>
    </cfRule>
    <cfRule type="cellIs" dxfId="172" priority="98" operator="lessThan">
      <formula>-0.8</formula>
    </cfRule>
    <cfRule type="cellIs" dxfId="171" priority="99" operator="lessThan">
      <formula>-0.7</formula>
    </cfRule>
    <cfRule type="cellIs" dxfId="170" priority="100" operator="lessThan">
      <formula>-0.6</formula>
    </cfRule>
    <cfRule type="cellIs" dxfId="169" priority="101" operator="between">
      <formula>0.9</formula>
      <formula>1</formula>
    </cfRule>
    <cfRule type="cellIs" dxfId="168" priority="102" operator="greaterThan">
      <formula>0.8</formula>
    </cfRule>
    <cfRule type="cellIs" dxfId="167" priority="103" operator="greaterThan">
      <formula>0.7</formula>
    </cfRule>
    <cfRule type="cellIs" dxfId="166" priority="104" operator="greaterThan">
      <formula>0.6</formula>
    </cfRule>
  </conditionalFormatting>
  <conditionalFormatting sqref="F18">
    <cfRule type="cellIs" dxfId="165" priority="89" operator="between">
      <formula>-0.9</formula>
      <formula>-1</formula>
    </cfRule>
    <cfRule type="cellIs" dxfId="164" priority="90" operator="lessThan">
      <formula>-0.8</formula>
    </cfRule>
    <cfRule type="cellIs" dxfId="163" priority="91" operator="lessThan">
      <formula>-0.7</formula>
    </cfRule>
    <cfRule type="cellIs" dxfId="162" priority="92" operator="lessThan">
      <formula>-0.6</formula>
    </cfRule>
    <cfRule type="cellIs" dxfId="161" priority="93" operator="between">
      <formula>0.9</formula>
      <formula>1</formula>
    </cfRule>
    <cfRule type="cellIs" dxfId="160" priority="94" operator="greaterThan">
      <formula>0.8</formula>
    </cfRule>
    <cfRule type="cellIs" dxfId="159" priority="95" operator="greaterThan">
      <formula>0.7</formula>
    </cfRule>
    <cfRule type="cellIs" dxfId="158" priority="96" operator="greaterThan">
      <formula>0.6</formula>
    </cfRule>
  </conditionalFormatting>
  <conditionalFormatting sqref="F19">
    <cfRule type="cellIs" dxfId="157" priority="81" operator="between">
      <formula>-0.9</formula>
      <formula>-1</formula>
    </cfRule>
    <cfRule type="cellIs" dxfId="156" priority="82" operator="lessThan">
      <formula>-0.8</formula>
    </cfRule>
    <cfRule type="cellIs" dxfId="155" priority="83" operator="lessThan">
      <formula>-0.7</formula>
    </cfRule>
    <cfRule type="cellIs" dxfId="154" priority="84" operator="lessThan">
      <formula>-0.6</formula>
    </cfRule>
    <cfRule type="cellIs" dxfId="153" priority="85" operator="between">
      <formula>0.9</formula>
      <formula>1</formula>
    </cfRule>
    <cfRule type="cellIs" dxfId="152" priority="86" operator="greaterThan">
      <formula>0.8</formula>
    </cfRule>
    <cfRule type="cellIs" dxfId="151" priority="87" operator="greaterThan">
      <formula>0.7</formula>
    </cfRule>
    <cfRule type="cellIs" dxfId="150" priority="88" operator="greaterThan">
      <formula>0.6</formula>
    </cfRule>
  </conditionalFormatting>
  <conditionalFormatting sqref="F26">
    <cfRule type="cellIs" dxfId="149" priority="73" operator="between">
      <formula>-0.9</formula>
      <formula>-1</formula>
    </cfRule>
    <cfRule type="cellIs" dxfId="148" priority="74" operator="lessThan">
      <formula>-0.8</formula>
    </cfRule>
    <cfRule type="cellIs" dxfId="147" priority="75" operator="lessThan">
      <formula>-0.7</formula>
    </cfRule>
    <cfRule type="cellIs" dxfId="146" priority="76" operator="lessThan">
      <formula>-0.6</formula>
    </cfRule>
    <cfRule type="cellIs" dxfId="145" priority="77" operator="between">
      <formula>0.9</formula>
      <formula>1</formula>
    </cfRule>
    <cfRule type="cellIs" dxfId="144" priority="78" operator="greaterThan">
      <formula>0.8</formula>
    </cfRule>
    <cfRule type="cellIs" dxfId="143" priority="79" operator="greaterThan">
      <formula>0.7</formula>
    </cfRule>
    <cfRule type="cellIs" dxfId="142" priority="80" operator="greaterThan">
      <formula>0.6</formula>
    </cfRule>
  </conditionalFormatting>
  <conditionalFormatting sqref="F22">
    <cfRule type="cellIs" dxfId="141" priority="65" operator="between">
      <formula>-0.9</formula>
      <formula>-1</formula>
    </cfRule>
    <cfRule type="cellIs" dxfId="140" priority="66" operator="lessThan">
      <formula>-0.8</formula>
    </cfRule>
    <cfRule type="cellIs" dxfId="139" priority="67" operator="lessThan">
      <formula>-0.7</formula>
    </cfRule>
    <cfRule type="cellIs" dxfId="138" priority="68" operator="lessThan">
      <formula>-0.6</formula>
    </cfRule>
    <cfRule type="cellIs" dxfId="137" priority="69" operator="between">
      <formula>0.9</formula>
      <formula>1</formula>
    </cfRule>
    <cfRule type="cellIs" dxfId="136" priority="70" operator="greaterThan">
      <formula>0.8</formula>
    </cfRule>
    <cfRule type="cellIs" dxfId="135" priority="71" operator="greaterThan">
      <formula>0.7</formula>
    </cfRule>
    <cfRule type="cellIs" dxfId="134" priority="72" operator="greaterThan">
      <formula>0.6</formula>
    </cfRule>
  </conditionalFormatting>
  <conditionalFormatting sqref="C21:C22">
    <cfRule type="cellIs" dxfId="133" priority="57" operator="between">
      <formula>-0.9</formula>
      <formula>-1</formula>
    </cfRule>
    <cfRule type="cellIs" dxfId="132" priority="58" operator="lessThan">
      <formula>-0.8</formula>
    </cfRule>
    <cfRule type="cellIs" dxfId="131" priority="59" operator="lessThan">
      <formula>-0.7</formula>
    </cfRule>
    <cfRule type="cellIs" dxfId="130" priority="60" operator="lessThan">
      <formula>-0.6</formula>
    </cfRule>
    <cfRule type="cellIs" dxfId="129" priority="61" operator="between">
      <formula>0.9</formula>
      <formula>1</formula>
    </cfRule>
    <cfRule type="cellIs" dxfId="128" priority="62" operator="greaterThan">
      <formula>0.8</formula>
    </cfRule>
    <cfRule type="cellIs" dxfId="127" priority="63" operator="greaterThan">
      <formula>0.7</formula>
    </cfRule>
    <cfRule type="cellIs" dxfId="126" priority="64" operator="greaterThan">
      <formula>0.6</formula>
    </cfRule>
  </conditionalFormatting>
  <conditionalFormatting sqref="C23">
    <cfRule type="cellIs" dxfId="125" priority="49" operator="between">
      <formula>-0.9</formula>
      <formula>-1</formula>
    </cfRule>
    <cfRule type="cellIs" dxfId="124" priority="50" operator="lessThan">
      <formula>-0.8</formula>
    </cfRule>
    <cfRule type="cellIs" dxfId="123" priority="51" operator="lessThan">
      <formula>-0.7</formula>
    </cfRule>
    <cfRule type="cellIs" dxfId="122" priority="52" operator="lessThan">
      <formula>-0.6</formula>
    </cfRule>
    <cfRule type="cellIs" dxfId="121" priority="53" operator="between">
      <formula>0.9</formula>
      <formula>1</formula>
    </cfRule>
    <cfRule type="cellIs" dxfId="120" priority="54" operator="greaterThan">
      <formula>0.8</formula>
    </cfRule>
    <cfRule type="cellIs" dxfId="119" priority="55" operator="greaterThan">
      <formula>0.7</formula>
    </cfRule>
    <cfRule type="cellIs" dxfId="118" priority="56" operator="greaterThan">
      <formula>0.6</formula>
    </cfRule>
  </conditionalFormatting>
  <conditionalFormatting sqref="F17">
    <cfRule type="cellIs" dxfId="117" priority="33" operator="between">
      <formula>-0.9</formula>
      <formula>-1</formula>
    </cfRule>
    <cfRule type="cellIs" dxfId="116" priority="34" operator="lessThan">
      <formula>-0.8</formula>
    </cfRule>
    <cfRule type="cellIs" dxfId="115" priority="35" operator="lessThan">
      <formula>-0.7</formula>
    </cfRule>
    <cfRule type="cellIs" dxfId="114" priority="36" operator="lessThan">
      <formula>-0.6</formula>
    </cfRule>
    <cfRule type="cellIs" dxfId="113" priority="37" operator="between">
      <formula>0.9</formula>
      <formula>1</formula>
    </cfRule>
    <cfRule type="cellIs" dxfId="112" priority="38" operator="greaterThan">
      <formula>0.8</formula>
    </cfRule>
    <cfRule type="cellIs" dxfId="111" priority="39" operator="greaterThan">
      <formula>0.7</formula>
    </cfRule>
    <cfRule type="cellIs" dxfId="110" priority="40" operator="greaterThan">
      <formula>0.6</formula>
    </cfRule>
  </conditionalFormatting>
  <conditionalFormatting sqref="F27">
    <cfRule type="cellIs" dxfId="109" priority="25" operator="between">
      <formula>-0.9</formula>
      <formula>-1</formula>
    </cfRule>
    <cfRule type="cellIs" dxfId="108" priority="26" operator="lessThan">
      <formula>-0.8</formula>
    </cfRule>
    <cfRule type="cellIs" dxfId="107" priority="27" operator="lessThan">
      <formula>-0.7</formula>
    </cfRule>
    <cfRule type="cellIs" dxfId="106" priority="28" operator="lessThan">
      <formula>-0.6</formula>
    </cfRule>
    <cfRule type="cellIs" dxfId="105" priority="29" operator="between">
      <formula>0.9</formula>
      <formula>1</formula>
    </cfRule>
    <cfRule type="cellIs" dxfId="104" priority="30" operator="greaterThan">
      <formula>0.8</formula>
    </cfRule>
    <cfRule type="cellIs" dxfId="103" priority="31" operator="greaterThan">
      <formula>0.7</formula>
    </cfRule>
    <cfRule type="cellIs" dxfId="102" priority="32" operator="greaterThan">
      <formula>0.6</formula>
    </cfRule>
  </conditionalFormatting>
  <conditionalFormatting sqref="F23">
    <cfRule type="cellIs" dxfId="101" priority="17" operator="between">
      <formula>-0.9</formula>
      <formula>-1</formula>
    </cfRule>
    <cfRule type="cellIs" dxfId="100" priority="18" operator="lessThan">
      <formula>-0.8</formula>
    </cfRule>
    <cfRule type="cellIs" dxfId="99" priority="19" operator="lessThan">
      <formula>-0.7</formula>
    </cfRule>
    <cfRule type="cellIs" dxfId="98" priority="20" operator="lessThan">
      <formula>-0.6</formula>
    </cfRule>
    <cfRule type="cellIs" dxfId="97" priority="21" operator="between">
      <formula>0.9</formula>
      <formula>1</formula>
    </cfRule>
    <cfRule type="cellIs" dxfId="96" priority="22" operator="greaterThan">
      <formula>0.8</formula>
    </cfRule>
    <cfRule type="cellIs" dxfId="95" priority="23" operator="greaterThan">
      <formula>0.7</formula>
    </cfRule>
    <cfRule type="cellIs" dxfId="94" priority="24" operator="greaterThan">
      <formula>0.6</formula>
    </cfRule>
  </conditionalFormatting>
  <conditionalFormatting sqref="C26">
    <cfRule type="cellIs" dxfId="93" priority="9" operator="between">
      <formula>-0.9</formula>
      <formula>-1</formula>
    </cfRule>
    <cfRule type="cellIs" dxfId="92" priority="10" operator="lessThan">
      <formula>-0.8</formula>
    </cfRule>
    <cfRule type="cellIs" dxfId="91" priority="11" operator="lessThan">
      <formula>-0.7</formula>
    </cfRule>
    <cfRule type="cellIs" dxfId="90" priority="12" operator="lessThan">
      <formula>-0.6</formula>
    </cfRule>
    <cfRule type="cellIs" dxfId="89" priority="13" operator="between">
      <formula>0.9</formula>
      <formula>1</formula>
    </cfRule>
    <cfRule type="cellIs" dxfId="88" priority="14" operator="greaterThan">
      <formula>0.8</formula>
    </cfRule>
    <cfRule type="cellIs" dxfId="87" priority="15" operator="greaterThan">
      <formula>0.7</formula>
    </cfRule>
    <cfRule type="cellIs" dxfId="86" priority="16" operator="greaterThan">
      <formula>0.6</formula>
    </cfRule>
  </conditionalFormatting>
  <conditionalFormatting sqref="C27">
    <cfRule type="cellIs" dxfId="85" priority="1" operator="between">
      <formula>-0.9</formula>
      <formula>-1</formula>
    </cfRule>
    <cfRule type="cellIs" dxfId="84" priority="2" operator="lessThan">
      <formula>-0.8</formula>
    </cfRule>
    <cfRule type="cellIs" dxfId="83" priority="3" operator="lessThan">
      <formula>-0.7</formula>
    </cfRule>
    <cfRule type="cellIs" dxfId="82" priority="4" operator="lessThan">
      <formula>-0.6</formula>
    </cfRule>
    <cfRule type="cellIs" dxfId="81" priority="5" operator="between">
      <formula>0.9</formula>
      <formula>1</formula>
    </cfRule>
    <cfRule type="cellIs" dxfId="80" priority="6" operator="greaterThan">
      <formula>0.8</formula>
    </cfRule>
    <cfRule type="cellIs" dxfId="79" priority="7" operator="greaterThan">
      <formula>0.7</formula>
    </cfRule>
    <cfRule type="cellIs" dxfId="78" priority="8" operator="greaterThan">
      <formula>0.6</formula>
    </cfRule>
  </conditionalFormatting>
  <printOptions horizontalCentered="1"/>
  <pageMargins left="0.7" right="0.7" top="0.75" bottom="0.75" header="0.3" footer="0.3"/>
  <pageSetup orientation="landscape" horizontalDpi="4294967293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CU228"/>
  <sheetViews>
    <sheetView topLeftCell="A4" zoomScale="90" zoomScaleNormal="90" workbookViewId="0">
      <selection activeCell="J18" sqref="J18"/>
    </sheetView>
  </sheetViews>
  <sheetFormatPr defaultRowHeight="14.4" x14ac:dyDescent="0.3"/>
  <cols>
    <col min="1" max="1" width="19" style="3" bestFit="1" customWidth="1"/>
    <col min="2" max="99" width="16.77734375" style="28" customWidth="1"/>
    <col min="100" max="16384" width="8.88671875" style="28"/>
  </cols>
  <sheetData>
    <row r="1" spans="1:99" s="3" customFormat="1" ht="15" thickBot="1" x14ac:dyDescent="0.35">
      <c r="A1" s="23"/>
      <c r="B1" s="45" t="s">
        <v>130</v>
      </c>
      <c r="C1" s="45" t="s">
        <v>131</v>
      </c>
      <c r="D1" s="51" t="s">
        <v>25</v>
      </c>
      <c r="E1" s="1" t="s">
        <v>26</v>
      </c>
      <c r="F1" s="1" t="s">
        <v>27</v>
      </c>
      <c r="G1" s="1" t="s">
        <v>28</v>
      </c>
      <c r="H1" s="1" t="s">
        <v>29</v>
      </c>
      <c r="I1" s="1" t="s">
        <v>30</v>
      </c>
      <c r="J1" s="1" t="s">
        <v>31</v>
      </c>
      <c r="K1" s="1" t="s">
        <v>32</v>
      </c>
      <c r="L1" s="1" t="s">
        <v>33</v>
      </c>
      <c r="M1" s="1" t="s">
        <v>34</v>
      </c>
      <c r="N1" s="1" t="s">
        <v>35</v>
      </c>
      <c r="O1" s="1" t="s">
        <v>36</v>
      </c>
      <c r="P1" s="1" t="s">
        <v>37</v>
      </c>
      <c r="Q1" s="1" t="s">
        <v>38</v>
      </c>
      <c r="R1" s="1" t="s">
        <v>39</v>
      </c>
      <c r="S1" s="1" t="s">
        <v>40</v>
      </c>
      <c r="T1" s="1" t="s">
        <v>41</v>
      </c>
      <c r="U1" s="1" t="s">
        <v>42</v>
      </c>
      <c r="V1" s="1" t="s">
        <v>43</v>
      </c>
      <c r="W1" s="1" t="s">
        <v>44</v>
      </c>
      <c r="X1" s="1" t="s">
        <v>45</v>
      </c>
      <c r="Y1" s="1" t="s">
        <v>46</v>
      </c>
      <c r="Z1" s="1" t="s">
        <v>47</v>
      </c>
      <c r="AA1" s="1" t="s">
        <v>48</v>
      </c>
      <c r="AB1" s="1" t="s">
        <v>49</v>
      </c>
      <c r="AC1" s="1" t="s">
        <v>50</v>
      </c>
      <c r="AD1" s="1" t="s">
        <v>51</v>
      </c>
      <c r="AE1" s="1" t="s">
        <v>52</v>
      </c>
      <c r="AF1" s="1" t="s">
        <v>53</v>
      </c>
      <c r="AG1" s="1" t="s">
        <v>54</v>
      </c>
      <c r="AH1" s="1" t="s">
        <v>55</v>
      </c>
      <c r="AI1" s="1" t="s">
        <v>56</v>
      </c>
      <c r="AJ1" s="1" t="s">
        <v>57</v>
      </c>
      <c r="AK1" s="1" t="s">
        <v>58</v>
      </c>
      <c r="AL1" s="1" t="s">
        <v>59</v>
      </c>
      <c r="AM1" s="1" t="s">
        <v>60</v>
      </c>
      <c r="AN1" s="1" t="s">
        <v>61</v>
      </c>
      <c r="AO1" s="1" t="s">
        <v>62</v>
      </c>
      <c r="AP1" s="1" t="s">
        <v>63</v>
      </c>
      <c r="AQ1" s="1" t="s">
        <v>64</v>
      </c>
      <c r="AR1" s="1" t="s">
        <v>65</v>
      </c>
      <c r="AS1" s="1" t="s">
        <v>66</v>
      </c>
      <c r="AT1" s="1" t="s">
        <v>67</v>
      </c>
      <c r="AU1" s="1" t="s">
        <v>68</v>
      </c>
      <c r="AV1" s="1" t="s">
        <v>69</v>
      </c>
      <c r="AW1" s="1" t="s">
        <v>70</v>
      </c>
      <c r="AX1" s="1" t="s">
        <v>71</v>
      </c>
      <c r="AY1" s="1" t="s">
        <v>72</v>
      </c>
      <c r="AZ1" s="1" t="s">
        <v>73</v>
      </c>
      <c r="BA1" s="1" t="s">
        <v>74</v>
      </c>
      <c r="BB1" s="1" t="s">
        <v>75</v>
      </c>
      <c r="BC1" s="1" t="s">
        <v>76</v>
      </c>
      <c r="BD1" s="1" t="s">
        <v>77</v>
      </c>
      <c r="BE1" s="1" t="s">
        <v>78</v>
      </c>
      <c r="BF1" s="1" t="s">
        <v>79</v>
      </c>
      <c r="BG1" s="1" t="s">
        <v>80</v>
      </c>
      <c r="BH1" s="1" t="s">
        <v>81</v>
      </c>
      <c r="BI1" s="1" t="s">
        <v>82</v>
      </c>
      <c r="BJ1" s="1" t="s">
        <v>83</v>
      </c>
      <c r="BK1" s="1" t="s">
        <v>84</v>
      </c>
      <c r="BL1" s="1" t="s">
        <v>85</v>
      </c>
      <c r="BM1" s="1" t="s">
        <v>86</v>
      </c>
      <c r="BN1" s="1" t="s">
        <v>87</v>
      </c>
      <c r="BO1" s="1" t="s">
        <v>88</v>
      </c>
      <c r="BP1" s="1" t="s">
        <v>89</v>
      </c>
      <c r="BQ1" s="1" t="s">
        <v>90</v>
      </c>
      <c r="BR1" s="1" t="s">
        <v>91</v>
      </c>
      <c r="BS1" s="1" t="s">
        <v>92</v>
      </c>
      <c r="BT1" s="1" t="s">
        <v>93</v>
      </c>
      <c r="BU1" s="1" t="s">
        <v>94</v>
      </c>
      <c r="BV1" s="1" t="s">
        <v>95</v>
      </c>
      <c r="BW1" s="1" t="s">
        <v>96</v>
      </c>
      <c r="BX1" s="1" t="s">
        <v>97</v>
      </c>
      <c r="BY1" s="1" t="s">
        <v>98</v>
      </c>
      <c r="BZ1" s="1" t="s">
        <v>99</v>
      </c>
      <c r="CA1" s="1" t="s">
        <v>100</v>
      </c>
      <c r="CB1" s="1" t="s">
        <v>101</v>
      </c>
      <c r="CC1" s="1" t="s">
        <v>102</v>
      </c>
      <c r="CD1" s="1" t="s">
        <v>103</v>
      </c>
      <c r="CE1" s="1" t="s">
        <v>104</v>
      </c>
      <c r="CF1" s="1" t="s">
        <v>105</v>
      </c>
      <c r="CG1" s="1" t="s">
        <v>106</v>
      </c>
      <c r="CH1" s="1" t="s">
        <v>107</v>
      </c>
      <c r="CI1" s="1" t="s">
        <v>108</v>
      </c>
      <c r="CJ1" s="1" t="s">
        <v>109</v>
      </c>
      <c r="CK1" s="1" t="s">
        <v>110</v>
      </c>
      <c r="CL1" s="1" t="s">
        <v>111</v>
      </c>
      <c r="CM1" s="1" t="s">
        <v>112</v>
      </c>
      <c r="CN1" s="1" t="s">
        <v>113</v>
      </c>
      <c r="CO1" s="1" t="s">
        <v>114</v>
      </c>
      <c r="CP1" s="1" t="s">
        <v>115</v>
      </c>
      <c r="CQ1" s="1" t="s">
        <v>125</v>
      </c>
      <c r="CR1" s="1" t="s">
        <v>126</v>
      </c>
      <c r="CS1" s="1" t="s">
        <v>127</v>
      </c>
      <c r="CT1" s="1" t="s">
        <v>128</v>
      </c>
      <c r="CU1" s="2" t="s">
        <v>129</v>
      </c>
    </row>
    <row r="2" spans="1:99" ht="15" thickBot="1" x14ac:dyDescent="0.35">
      <c r="A2" s="55" t="s">
        <v>130</v>
      </c>
      <c r="B2" s="53">
        <v>1</v>
      </c>
      <c r="C2" s="53">
        <v>0.97832179129999997</v>
      </c>
      <c r="D2" s="53">
        <v>0.70370441149999996</v>
      </c>
      <c r="E2" s="53">
        <v>0.13248817600000001</v>
      </c>
      <c r="F2" s="53">
        <v>0.60397009300000004</v>
      </c>
      <c r="G2" s="53">
        <v>-0.40919214500000001</v>
      </c>
      <c r="H2" s="53">
        <v>-8.7555582199999996E-2</v>
      </c>
      <c r="I2" s="53">
        <v>-0.28218632300000002</v>
      </c>
      <c r="J2" s="53">
        <v>-0.33400269960000001</v>
      </c>
      <c r="K2" s="53">
        <v>0.67587045000000001</v>
      </c>
      <c r="L2" s="53">
        <v>-0.169565777</v>
      </c>
      <c r="M2" s="53">
        <v>2.3344319999999998E-2</v>
      </c>
      <c r="N2" s="53">
        <v>-0.1170091753</v>
      </c>
      <c r="O2" s="53">
        <v>-0.2191506517</v>
      </c>
      <c r="P2" s="53">
        <v>-0.31870732299999999</v>
      </c>
      <c r="Q2" s="53">
        <v>0.1164411883</v>
      </c>
      <c r="R2" s="53">
        <v>-0.1175211047</v>
      </c>
      <c r="S2" s="53">
        <v>2.0480160000000002E-3</v>
      </c>
      <c r="T2" s="53">
        <v>4.6776375000000002E-2</v>
      </c>
      <c r="U2" s="53">
        <v>1.8607025400000001E-2</v>
      </c>
      <c r="V2" s="53">
        <v>-1.7392721E-2</v>
      </c>
      <c r="W2" s="53">
        <v>3.0888031999999999E-2</v>
      </c>
      <c r="X2" s="53">
        <v>0.10811778</v>
      </c>
      <c r="Y2" s="53">
        <v>0.292455623</v>
      </c>
      <c r="Z2" s="53">
        <v>0.3033093449</v>
      </c>
      <c r="AA2" s="53">
        <v>0.17151754399999999</v>
      </c>
      <c r="AB2" s="53">
        <v>3.2497412000000003E-2</v>
      </c>
      <c r="AC2" s="53">
        <v>6.4169711000000004E-2</v>
      </c>
      <c r="AD2" s="53">
        <v>3.8118389000000003E-2</v>
      </c>
      <c r="AE2" s="53">
        <v>3.9879221999999999E-2</v>
      </c>
      <c r="AF2" s="53">
        <v>-2.6036590000000001E-4</v>
      </c>
      <c r="AG2" s="53">
        <v>-5.5351979999999999E-3</v>
      </c>
      <c r="AH2" s="53">
        <v>8.2427449999999992E-3</v>
      </c>
      <c r="AI2" s="53">
        <v>1.2469587000000001E-2</v>
      </c>
      <c r="AJ2" s="53">
        <v>5.3175842000000001E-2</v>
      </c>
      <c r="AK2" s="53">
        <v>1.71565368E-2</v>
      </c>
      <c r="AL2" s="53">
        <v>1.0063371999999999E-2</v>
      </c>
      <c r="AM2" s="53">
        <v>-1.2834397000000001E-2</v>
      </c>
      <c r="AN2" s="53">
        <v>-5.692211E-3</v>
      </c>
      <c r="AO2" s="53">
        <v>6.9830741000000002E-2</v>
      </c>
      <c r="AP2" s="53">
        <v>-2.6631373999999999E-2</v>
      </c>
      <c r="AQ2" s="53">
        <v>8.6686777000000007E-2</v>
      </c>
      <c r="AR2" s="53">
        <v>-1.407652E-2</v>
      </c>
      <c r="AS2" s="53">
        <v>-3.9335699299999999E-2</v>
      </c>
      <c r="AT2" s="53">
        <v>-8.7081797000000002E-2</v>
      </c>
      <c r="AU2" s="53">
        <v>-2.523106E-2</v>
      </c>
      <c r="AV2" s="53">
        <v>-0.112830526</v>
      </c>
      <c r="AW2" s="53">
        <v>-0.11511727500000001</v>
      </c>
      <c r="AX2" s="53">
        <v>-8.6756925999999998E-2</v>
      </c>
      <c r="AY2" s="53">
        <v>0.191018628</v>
      </c>
      <c r="AZ2" s="53">
        <v>-7.3142932999999993E-2</v>
      </c>
      <c r="BA2" s="53">
        <v>-5.5196327000000003E-2</v>
      </c>
      <c r="BB2" s="53">
        <v>-7.1135124999999994E-2</v>
      </c>
      <c r="BC2" s="53">
        <v>-0.13316763000000001</v>
      </c>
      <c r="BD2" s="53">
        <v>-6.9223781999999998E-2</v>
      </c>
      <c r="BE2" s="53">
        <v>-0.135662586</v>
      </c>
      <c r="BF2" s="53">
        <v>-1.42186051E-2</v>
      </c>
      <c r="BG2" s="53">
        <v>-8.7581691000000003E-2</v>
      </c>
      <c r="BH2" s="53">
        <v>5.9968430599999997E-2</v>
      </c>
      <c r="BI2" s="53">
        <v>-9.7266395000000005E-2</v>
      </c>
      <c r="BJ2" s="53">
        <v>-2.7390937000000001E-2</v>
      </c>
      <c r="BK2" s="53">
        <v>-2.0464969E-2</v>
      </c>
      <c r="BL2" s="53">
        <v>-3.3746502999999997E-2</v>
      </c>
      <c r="BM2" s="53">
        <v>-6.7822684800000005E-2</v>
      </c>
      <c r="BN2" s="53">
        <v>-6.517653E-3</v>
      </c>
      <c r="BO2" s="53">
        <v>5.1737939999999998E-3</v>
      </c>
      <c r="BP2" s="53">
        <v>9.4000118999999997E-3</v>
      </c>
      <c r="BQ2" s="53">
        <v>-3.6811980000000001E-2</v>
      </c>
      <c r="BR2" s="53">
        <v>-1.4525035800000001E-2</v>
      </c>
      <c r="BS2" s="53">
        <v>-4.1865653000000003E-2</v>
      </c>
      <c r="BT2" s="53">
        <v>-1.7565480000000001E-2</v>
      </c>
      <c r="BU2" s="53">
        <v>-7.5456889999999999E-2</v>
      </c>
      <c r="BV2" s="53">
        <v>-1.9809349E-2</v>
      </c>
      <c r="BW2" s="53">
        <v>2.1803117E-2</v>
      </c>
      <c r="BX2" s="53">
        <v>1.66364752E-2</v>
      </c>
      <c r="BY2" s="53">
        <v>-4.5358318000000002E-2</v>
      </c>
      <c r="BZ2" s="53">
        <v>-3.2037397000000002E-2</v>
      </c>
      <c r="CA2" s="53">
        <v>-5.0557497999999999E-2</v>
      </c>
      <c r="CB2" s="53">
        <v>-9.9175579999999999E-2</v>
      </c>
      <c r="CC2" s="53">
        <v>-2.5170880000000001E-4</v>
      </c>
      <c r="CD2" s="53">
        <v>-3.145067E-2</v>
      </c>
      <c r="CE2" s="53">
        <v>5.8275360000000003E-3</v>
      </c>
      <c r="CF2" s="53">
        <v>6.1926990000000003E-3</v>
      </c>
      <c r="CG2" s="53">
        <v>-2.5830562000000001E-2</v>
      </c>
      <c r="CH2" s="53">
        <v>-2.3152554999999998E-2</v>
      </c>
      <c r="CI2" s="53">
        <v>-8.2960066999999998E-2</v>
      </c>
      <c r="CJ2" s="53">
        <v>-7.5284798E-2</v>
      </c>
      <c r="CK2" s="53">
        <v>4.2958187000000002E-2</v>
      </c>
      <c r="CL2" s="53">
        <v>-3.8633879000000003E-2</v>
      </c>
      <c r="CM2" s="53">
        <v>4.4051720000000003E-2</v>
      </c>
      <c r="CN2" s="53">
        <v>7.4082360000000003E-3</v>
      </c>
      <c r="CO2" s="53">
        <v>1.1607312999999999E-2</v>
      </c>
      <c r="CP2" s="53">
        <v>1.2682428000000001E-2</v>
      </c>
      <c r="CQ2" s="53">
        <v>-0.53914954900000001</v>
      </c>
      <c r="CR2" s="53">
        <v>-0.72347485199999995</v>
      </c>
      <c r="CS2" s="53">
        <v>6.5869860000000002E-2</v>
      </c>
      <c r="CT2" s="53">
        <v>-0.60397009300000004</v>
      </c>
      <c r="CU2" s="53">
        <v>0.40919214500000001</v>
      </c>
    </row>
    <row r="3" spans="1:99" ht="15" thickBot="1" x14ac:dyDescent="0.35">
      <c r="A3" s="54" t="s">
        <v>131</v>
      </c>
      <c r="B3" s="53">
        <v>0.97832179129999997</v>
      </c>
      <c r="C3" s="53">
        <v>1</v>
      </c>
      <c r="D3" s="53">
        <v>0.66125907360000002</v>
      </c>
      <c r="E3" s="53">
        <v>0.13919105000000001</v>
      </c>
      <c r="F3" s="53">
        <v>0.58750344700000001</v>
      </c>
      <c r="G3" s="53">
        <v>-0.42165946900000001</v>
      </c>
      <c r="H3" s="53">
        <v>-5.2785825699999997E-2</v>
      </c>
      <c r="I3" s="53">
        <v>-0.32451865200000002</v>
      </c>
      <c r="J3" s="53">
        <v>-0.30695673410000002</v>
      </c>
      <c r="K3" s="53">
        <v>0.63321592599999998</v>
      </c>
      <c r="L3" s="53">
        <v>-0.16642685600000001</v>
      </c>
      <c r="M3" s="53">
        <v>-1.9496340000000001E-2</v>
      </c>
      <c r="N3" s="53">
        <v>-0.1223934685</v>
      </c>
      <c r="O3" s="53">
        <v>-0.24447906429999999</v>
      </c>
      <c r="P3" s="53">
        <v>-0.35228225600000002</v>
      </c>
      <c r="Q3" s="53">
        <v>7.60281654E-2</v>
      </c>
      <c r="R3" s="53">
        <v>-0.1039520854</v>
      </c>
      <c r="S3" s="53">
        <v>1.1225305E-2</v>
      </c>
      <c r="T3" s="53">
        <v>5.4645008000000002E-2</v>
      </c>
      <c r="U3" s="53">
        <v>2.6118338000000001E-2</v>
      </c>
      <c r="V3" s="53">
        <v>-1.1865185E-2</v>
      </c>
      <c r="W3" s="53">
        <v>4.0143478000000003E-2</v>
      </c>
      <c r="X3" s="53">
        <v>0.104515936</v>
      </c>
      <c r="Y3" s="53">
        <v>0.26512214499999998</v>
      </c>
      <c r="Z3" s="53">
        <v>0.26513776729999999</v>
      </c>
      <c r="AA3" s="53">
        <v>0.114757181</v>
      </c>
      <c r="AB3" s="53">
        <v>3.3281078999999998E-2</v>
      </c>
      <c r="AC3" s="53">
        <v>6.8083769000000002E-2</v>
      </c>
      <c r="AD3" s="53">
        <v>4.3709505000000003E-2</v>
      </c>
      <c r="AE3" s="53">
        <v>4.4059737000000002E-2</v>
      </c>
      <c r="AF3" s="53">
        <v>-2.1994069E-3</v>
      </c>
      <c r="AG3" s="53">
        <v>3.7093719999999998E-3</v>
      </c>
      <c r="AH3" s="53">
        <v>1.8534157999999998E-2</v>
      </c>
      <c r="AI3" s="53">
        <v>2.3875923E-2</v>
      </c>
      <c r="AJ3" s="53">
        <v>6.1645353999999999E-2</v>
      </c>
      <c r="AK3" s="53">
        <v>1.97180047E-2</v>
      </c>
      <c r="AL3" s="53">
        <v>2.1980487E-2</v>
      </c>
      <c r="AM3" s="53">
        <v>-5.2219390000000001E-3</v>
      </c>
      <c r="AN3" s="53">
        <v>3.9756640000000003E-3</v>
      </c>
      <c r="AO3" s="53">
        <v>8.0025257000000002E-2</v>
      </c>
      <c r="AP3" s="53">
        <v>-1.4710957E-2</v>
      </c>
      <c r="AQ3" s="53">
        <v>9.6418327999999998E-2</v>
      </c>
      <c r="AR3" s="53">
        <v>3.0612760000000003E-5</v>
      </c>
      <c r="AS3" s="53">
        <v>-3.4258645400000003E-2</v>
      </c>
      <c r="AT3" s="53">
        <v>-8.4391199E-2</v>
      </c>
      <c r="AU3" s="53">
        <v>-7.7274485000000004E-2</v>
      </c>
      <c r="AV3" s="53">
        <v>-0.115070325</v>
      </c>
      <c r="AW3" s="53">
        <v>-0.112354672</v>
      </c>
      <c r="AX3" s="53">
        <v>-8.3061811999999999E-2</v>
      </c>
      <c r="AY3" s="53">
        <v>0.15614446000000001</v>
      </c>
      <c r="AZ3" s="53">
        <v>-9.5280455E-2</v>
      </c>
      <c r="BA3" s="53">
        <v>-5.5970192000000002E-2</v>
      </c>
      <c r="BB3" s="53">
        <v>-9.5930012999999995E-2</v>
      </c>
      <c r="BC3" s="53">
        <v>-0.17695756600000001</v>
      </c>
      <c r="BD3" s="53">
        <v>-7.4163302E-2</v>
      </c>
      <c r="BE3" s="53">
        <v>-0.15106624900000001</v>
      </c>
      <c r="BF3" s="53">
        <v>-1.2829564599999999E-2</v>
      </c>
      <c r="BG3" s="53">
        <v>-9.9159820999999995E-2</v>
      </c>
      <c r="BH3" s="53">
        <v>6.7603337599999994E-2</v>
      </c>
      <c r="BI3" s="53">
        <v>-9.5749084999999998E-2</v>
      </c>
      <c r="BJ3" s="53">
        <v>-1.6114897999999999E-2</v>
      </c>
      <c r="BK3" s="53">
        <v>-1.2192457E-2</v>
      </c>
      <c r="BL3" s="53">
        <v>-3.2420993000000002E-2</v>
      </c>
      <c r="BM3" s="53">
        <v>-6.8103144399999996E-2</v>
      </c>
      <c r="BN3" s="53">
        <v>-3.2991800000000001E-3</v>
      </c>
      <c r="BO3" s="53">
        <v>1.1872539999999999E-2</v>
      </c>
      <c r="BP3" s="53">
        <v>2.0694632399999999E-2</v>
      </c>
      <c r="BQ3" s="53">
        <v>-3.3470292999999998E-2</v>
      </c>
      <c r="BR3" s="53">
        <v>-1.5197926E-2</v>
      </c>
      <c r="BS3" s="53">
        <v>-3.7017929999999998E-2</v>
      </c>
      <c r="BT3" s="53">
        <v>-1.1902477999999999E-2</v>
      </c>
      <c r="BU3" s="53">
        <v>-9.741988E-2</v>
      </c>
      <c r="BV3" s="53">
        <v>-1.5878366000000001E-2</v>
      </c>
      <c r="BW3" s="53">
        <v>2.0689922999999999E-2</v>
      </c>
      <c r="BX3" s="53">
        <v>2.3331239899999998E-2</v>
      </c>
      <c r="BY3" s="53">
        <v>-3.6880389E-2</v>
      </c>
      <c r="BZ3" s="53">
        <v>-2.4609961E-2</v>
      </c>
      <c r="CA3" s="53">
        <v>-4.1963733000000003E-2</v>
      </c>
      <c r="CB3" s="53">
        <v>-9.3419115999999996E-2</v>
      </c>
      <c r="CC3" s="53">
        <v>6.0507377999999999E-3</v>
      </c>
      <c r="CD3" s="53">
        <v>-2.3633230000000002E-2</v>
      </c>
      <c r="CE3" s="53">
        <v>1.402115E-2</v>
      </c>
      <c r="CF3" s="53">
        <v>1.33765519E-2</v>
      </c>
      <c r="CG3" s="53">
        <v>-1.5699827E-2</v>
      </c>
      <c r="CH3" s="53">
        <v>-1.0856114E-2</v>
      </c>
      <c r="CI3" s="53">
        <v>-8.0638419000000003E-2</v>
      </c>
      <c r="CJ3" s="53">
        <v>-7.1783687999999998E-2</v>
      </c>
      <c r="CK3" s="53">
        <v>4.8245053000000003E-2</v>
      </c>
      <c r="CL3" s="53">
        <v>-2.7290730999999999E-2</v>
      </c>
      <c r="CM3" s="53">
        <v>4.8092603999999997E-2</v>
      </c>
      <c r="CN3" s="53">
        <v>1.4685914E-2</v>
      </c>
      <c r="CO3" s="53">
        <v>1.7869933000000001E-2</v>
      </c>
      <c r="CP3" s="53">
        <v>1.9094672E-2</v>
      </c>
      <c r="CQ3" s="53">
        <v>-0.64338486699999997</v>
      </c>
      <c r="CR3" s="53">
        <v>-0.66415292100000001</v>
      </c>
      <c r="CS3" s="53">
        <v>4.6549310000000002E-4</v>
      </c>
      <c r="CT3" s="53">
        <v>-0.58750344700000001</v>
      </c>
      <c r="CU3" s="53">
        <v>0.42165946900000001</v>
      </c>
    </row>
    <row r="4" spans="1:99" ht="15" thickBot="1" x14ac:dyDescent="0.35">
      <c r="A4" s="52" t="s">
        <v>25</v>
      </c>
      <c r="B4" s="53">
        <v>0.70370441149999996</v>
      </c>
      <c r="C4" s="53">
        <v>0.66125909999999999</v>
      </c>
      <c r="D4" s="24">
        <v>1</v>
      </c>
      <c r="E4" s="25">
        <v>0.119408835</v>
      </c>
      <c r="F4" s="25">
        <v>0.72346169100000002</v>
      </c>
      <c r="G4" s="25">
        <v>-0.44878257500000002</v>
      </c>
      <c r="H4" s="25">
        <v>-0.15375852470000001</v>
      </c>
      <c r="I4" s="25">
        <v>-0.366743023</v>
      </c>
      <c r="J4" s="25">
        <v>-0.37660658019999999</v>
      </c>
      <c r="K4" s="25">
        <v>0.78841920499999996</v>
      </c>
      <c r="L4" s="25">
        <v>-0.22970267699999999</v>
      </c>
      <c r="M4" s="26">
        <v>-3.1615049999999999E-2</v>
      </c>
      <c r="N4" s="25">
        <v>-0.17763366429999999</v>
      </c>
      <c r="O4" s="25">
        <v>-0.2725358531</v>
      </c>
      <c r="P4" s="25">
        <v>-0.40001076400000002</v>
      </c>
      <c r="Q4" s="25">
        <v>7.5327846000000004E-2</v>
      </c>
      <c r="R4" s="25">
        <v>-0.17254620640000001</v>
      </c>
      <c r="S4" s="25">
        <v>-4.5213851999999999E-2</v>
      </c>
      <c r="T4" s="25">
        <v>4.2313339999999998E-3</v>
      </c>
      <c r="U4" s="25">
        <v>-5.6993269999999997E-3</v>
      </c>
      <c r="V4" s="25">
        <v>-1.1680823E-2</v>
      </c>
      <c r="W4" s="25">
        <v>1.8036940000000001E-2</v>
      </c>
      <c r="X4" s="25">
        <v>8.7413289000000005E-2</v>
      </c>
      <c r="Y4" s="25">
        <v>0.28534394099999999</v>
      </c>
      <c r="Z4" s="25">
        <v>0.53228343040000003</v>
      </c>
      <c r="AA4" s="25">
        <v>0.197834388</v>
      </c>
      <c r="AB4" s="25">
        <v>3.4734060999999997E-2</v>
      </c>
      <c r="AC4" s="25">
        <v>7.4680241999999994E-2</v>
      </c>
      <c r="AD4" s="25">
        <v>4.1592678000000001E-2</v>
      </c>
      <c r="AE4" s="25">
        <v>8.8166964E-2</v>
      </c>
      <c r="AF4" s="25">
        <v>3.1766207400000003E-2</v>
      </c>
      <c r="AG4" s="25">
        <v>-1.1251926000000001E-2</v>
      </c>
      <c r="AH4" s="25">
        <v>3.2178442000000002E-2</v>
      </c>
      <c r="AI4" s="25">
        <v>1.2996921999999999E-2</v>
      </c>
      <c r="AJ4" s="25">
        <v>4.4380848000000001E-2</v>
      </c>
      <c r="AK4" s="25">
        <v>1.6661279300000002E-2</v>
      </c>
      <c r="AL4" s="25">
        <v>-1.344221E-3</v>
      </c>
      <c r="AM4" s="25">
        <v>-1.9329802E-2</v>
      </c>
      <c r="AN4" s="25">
        <v>-2.5029269999999999E-2</v>
      </c>
      <c r="AO4" s="25">
        <v>-3.0077475999999999E-2</v>
      </c>
      <c r="AP4" s="25">
        <v>-8.5896697999999994E-2</v>
      </c>
      <c r="AQ4" s="25">
        <v>2.2245823000000001E-2</v>
      </c>
      <c r="AR4" s="26">
        <v>-5.7401689999999998E-2</v>
      </c>
      <c r="AS4" s="25">
        <v>-8.1881942599999993E-2</v>
      </c>
      <c r="AT4" s="25">
        <v>-0.102172396</v>
      </c>
      <c r="AU4" s="25">
        <v>-1.4974672E-2</v>
      </c>
      <c r="AV4" s="25">
        <v>-0.17402058000000001</v>
      </c>
      <c r="AW4" s="25">
        <v>-8.7660481999999998E-2</v>
      </c>
      <c r="AX4" s="25">
        <v>-7.5355671999999999E-2</v>
      </c>
      <c r="AY4" s="25">
        <v>0.13612490999999999</v>
      </c>
      <c r="AZ4" s="25">
        <v>7.7726149999999994E-2</v>
      </c>
      <c r="BA4" s="25">
        <v>-3.2487592000000003E-2</v>
      </c>
      <c r="BB4" s="25">
        <v>-3.5113613000000002E-2</v>
      </c>
      <c r="BC4" s="25">
        <v>-4.2668115E-2</v>
      </c>
      <c r="BD4" s="25">
        <v>-4.7679367E-2</v>
      </c>
      <c r="BE4" s="25">
        <v>-0.10167557200000001</v>
      </c>
      <c r="BF4" s="25">
        <v>-2.1418105999999998E-3</v>
      </c>
      <c r="BG4" s="25">
        <v>-0.10238206699999999</v>
      </c>
      <c r="BH4" s="25">
        <v>6.6282783799999995E-2</v>
      </c>
      <c r="BI4" s="25">
        <v>-9.5404323999999999E-2</v>
      </c>
      <c r="BJ4" s="25">
        <v>-6.5631844999999994E-2</v>
      </c>
      <c r="BK4" s="25">
        <v>-1.7780796000000001E-2</v>
      </c>
      <c r="BL4" s="25">
        <v>2.2010961999999999E-2</v>
      </c>
      <c r="BM4" s="25">
        <v>-7.1654876300000003E-2</v>
      </c>
      <c r="BN4" s="25">
        <v>-1.492653E-2</v>
      </c>
      <c r="BO4" s="25">
        <v>2.7459748999999999E-2</v>
      </c>
      <c r="BP4" s="25">
        <v>-1.3062106699999999E-2</v>
      </c>
      <c r="BQ4" s="25">
        <v>-2.7552129000000002E-2</v>
      </c>
      <c r="BR4" s="25">
        <v>-2.2637862299999999E-2</v>
      </c>
      <c r="BS4" s="25">
        <v>-1.4844836E-2</v>
      </c>
      <c r="BT4" s="25">
        <v>-1.7593482000000001E-2</v>
      </c>
      <c r="BU4" s="26">
        <v>-4.1979929999999999E-2</v>
      </c>
      <c r="BV4" s="25">
        <v>1.7821301000000001E-2</v>
      </c>
      <c r="BW4" s="25">
        <v>2.4256519000000001E-2</v>
      </c>
      <c r="BX4" s="25">
        <v>-8.2413359999999999E-4</v>
      </c>
      <c r="BY4" s="25">
        <v>-2.7934127E-2</v>
      </c>
      <c r="BZ4" s="25">
        <v>-1.0869821999999999E-2</v>
      </c>
      <c r="CA4" s="25">
        <v>-1.1240752999999999E-2</v>
      </c>
      <c r="CB4" s="25">
        <v>-9.6466290999999996E-2</v>
      </c>
      <c r="CC4" s="25">
        <v>1.3740150099999999E-2</v>
      </c>
      <c r="CD4" s="25">
        <v>-2.8158888E-2</v>
      </c>
      <c r="CE4" s="25">
        <v>2.3517698E-2</v>
      </c>
      <c r="CF4" s="25">
        <v>1.8297331900000002E-2</v>
      </c>
      <c r="CG4" s="25">
        <v>-2.8636835999999999E-2</v>
      </c>
      <c r="CH4" s="25">
        <v>-0.102434754</v>
      </c>
      <c r="CI4" s="25">
        <v>-0.11978670499999999</v>
      </c>
      <c r="CJ4" s="25">
        <v>-7.5455207999999996E-2</v>
      </c>
      <c r="CK4" s="25">
        <v>2.9492610999999998E-2</v>
      </c>
      <c r="CL4" s="25">
        <v>-4.4636936000000002E-2</v>
      </c>
      <c r="CM4" s="25">
        <v>0.120991158</v>
      </c>
      <c r="CN4" s="25">
        <v>3.3514539999999998E-3</v>
      </c>
      <c r="CO4" s="25">
        <v>5.1010407000000001E-2</v>
      </c>
      <c r="CP4" s="25">
        <v>5.6982759000000001E-2</v>
      </c>
      <c r="CQ4" s="25">
        <v>-0.25565108399999997</v>
      </c>
      <c r="CR4" s="25">
        <v>-0.63523403899999997</v>
      </c>
      <c r="CS4" s="25">
        <v>0.62309594960000003</v>
      </c>
      <c r="CT4" s="25">
        <v>-0.72346169100000002</v>
      </c>
      <c r="CU4" s="27">
        <v>0.44878257500000002</v>
      </c>
    </row>
    <row r="5" spans="1:99" ht="15" thickBot="1" x14ac:dyDescent="0.35">
      <c r="A5" s="29" t="s">
        <v>26</v>
      </c>
      <c r="B5" s="53">
        <v>0.13248817630000001</v>
      </c>
      <c r="C5" s="53">
        <v>0.13919110000000001</v>
      </c>
      <c r="D5" s="30">
        <v>0.1194088346</v>
      </c>
      <c r="E5" s="31">
        <v>1</v>
      </c>
      <c r="F5" s="31">
        <v>0.230983982</v>
      </c>
      <c r="G5" s="31">
        <v>-0.34194383</v>
      </c>
      <c r="H5" s="31">
        <v>-4.1330073699999997E-2</v>
      </c>
      <c r="I5" s="31">
        <v>6.3848463999999994E-2</v>
      </c>
      <c r="J5" s="31">
        <v>-2.2999848900000001E-2</v>
      </c>
      <c r="K5" s="31">
        <v>0.30038763400000001</v>
      </c>
      <c r="L5" s="31">
        <v>2.2562967999999999E-2</v>
      </c>
      <c r="M5" s="32">
        <v>-7.8681600000000004E-2</v>
      </c>
      <c r="N5" s="31">
        <v>-7.8120283700000001E-2</v>
      </c>
      <c r="O5" s="31">
        <v>-0.16097119670000001</v>
      </c>
      <c r="P5" s="31">
        <v>-0.234060043</v>
      </c>
      <c r="Q5" s="31">
        <v>-2.5914597899999999E-2</v>
      </c>
      <c r="R5" s="31">
        <v>-0.1666321519</v>
      </c>
      <c r="S5" s="31">
        <v>4.7296257000000001E-2</v>
      </c>
      <c r="T5" s="31">
        <v>0.22906881400000001</v>
      </c>
      <c r="U5" s="31">
        <v>0.106978741</v>
      </c>
      <c r="V5" s="31">
        <v>0.122670948</v>
      </c>
      <c r="W5" s="31">
        <v>7.6448752999999994E-2</v>
      </c>
      <c r="X5" s="31">
        <v>-3.9812129999999999E-3</v>
      </c>
      <c r="Y5" s="31">
        <v>2.8857702999999998E-2</v>
      </c>
      <c r="Z5" s="31">
        <v>-6.6497034999999996E-3</v>
      </c>
      <c r="AA5" s="31">
        <v>2.2136858999999998E-2</v>
      </c>
      <c r="AB5" s="31">
        <v>-3.674311E-3</v>
      </c>
      <c r="AC5" s="31">
        <v>-3.7990369999999999E-3</v>
      </c>
      <c r="AD5" s="31">
        <v>1.1154430999999999E-2</v>
      </c>
      <c r="AE5" s="31">
        <v>4.2990304999999999E-2</v>
      </c>
      <c r="AF5" s="31">
        <v>0.13598465379999999</v>
      </c>
      <c r="AG5" s="31">
        <v>0.18002500499999999</v>
      </c>
      <c r="AH5" s="31">
        <v>8.5695159999999992E-3</v>
      </c>
      <c r="AI5" s="31">
        <v>4.4763059000000001E-2</v>
      </c>
      <c r="AJ5" s="31">
        <v>-6.9350339999999996E-3</v>
      </c>
      <c r="AK5" s="31">
        <v>-6.2517179000000003E-3</v>
      </c>
      <c r="AL5" s="31">
        <v>-2.3754920999999998E-2</v>
      </c>
      <c r="AM5" s="31">
        <v>-2.9032605999999999E-2</v>
      </c>
      <c r="AN5" s="31">
        <v>-1.8011814000000001E-2</v>
      </c>
      <c r="AO5" s="31">
        <v>-3.7093622E-2</v>
      </c>
      <c r="AP5" s="31">
        <v>-5.8806019000000001E-2</v>
      </c>
      <c r="AQ5" s="31">
        <v>-4.8620085E-2</v>
      </c>
      <c r="AR5" s="32">
        <v>-7.0715929999999996E-2</v>
      </c>
      <c r="AS5" s="31">
        <v>-4.4929248400000003E-2</v>
      </c>
      <c r="AT5" s="31">
        <v>-7.3862485000000005E-2</v>
      </c>
      <c r="AU5" s="31">
        <v>9.5842856000000004E-2</v>
      </c>
      <c r="AV5" s="31">
        <v>-7.8763495000000003E-2</v>
      </c>
      <c r="AW5" s="31">
        <v>-6.1050316E-2</v>
      </c>
      <c r="AX5" s="31">
        <v>-4.6295390999999998E-2</v>
      </c>
      <c r="AY5" s="31">
        <v>4.8754451999999997E-2</v>
      </c>
      <c r="AZ5" s="31">
        <v>1.0301352E-2</v>
      </c>
      <c r="BA5" s="31">
        <v>0.50661161399999999</v>
      </c>
      <c r="BB5" s="31">
        <v>1.4619993E-2</v>
      </c>
      <c r="BC5" s="31">
        <v>-2.9673897000000001E-2</v>
      </c>
      <c r="BD5" s="31">
        <v>-3.4152368000000002E-2</v>
      </c>
      <c r="BE5" s="31">
        <v>-6.8888164000000002E-2</v>
      </c>
      <c r="BF5" s="31">
        <v>-1.6357495E-2</v>
      </c>
      <c r="BG5" s="31">
        <v>-3.6621032999999997E-2</v>
      </c>
      <c r="BH5" s="31">
        <v>0.137665698</v>
      </c>
      <c r="BI5" s="31">
        <v>-4.4313640000000001E-2</v>
      </c>
      <c r="BJ5" s="31">
        <v>-5.6381914999999998E-2</v>
      </c>
      <c r="BK5" s="31">
        <v>-4.2841562999999999E-2</v>
      </c>
      <c r="BL5" s="31">
        <v>-2.7486659E-2</v>
      </c>
      <c r="BM5" s="31">
        <v>-4.4314546500000003E-2</v>
      </c>
      <c r="BN5" s="31">
        <v>-1.5514274999999999E-2</v>
      </c>
      <c r="BO5" s="31">
        <v>-3.8080745999999999E-2</v>
      </c>
      <c r="BP5" s="31">
        <v>-5.9224706199999998E-2</v>
      </c>
      <c r="BQ5" s="31">
        <v>-2.9349037000000001E-2</v>
      </c>
      <c r="BR5" s="31">
        <v>-2.6254914899999999E-2</v>
      </c>
      <c r="BS5" s="31">
        <v>-3.1021356999999999E-2</v>
      </c>
      <c r="BT5" s="31">
        <v>-3.9620357000000002E-2</v>
      </c>
      <c r="BU5" s="32">
        <v>-1.732651E-2</v>
      </c>
      <c r="BV5" s="31">
        <v>-2.0215877E-2</v>
      </c>
      <c r="BW5" s="31">
        <v>-2.3917951999999999E-2</v>
      </c>
      <c r="BX5" s="31">
        <v>-3.4180929899999997E-2</v>
      </c>
      <c r="BY5" s="31">
        <v>-1.20427E-2</v>
      </c>
      <c r="BZ5" s="31">
        <v>2.7001270000000001E-2</v>
      </c>
      <c r="CA5" s="31">
        <v>0.34885685999999999</v>
      </c>
      <c r="CB5" s="31">
        <v>-6.6116772000000004E-2</v>
      </c>
      <c r="CC5" s="31">
        <v>-2.5498024899999999E-2</v>
      </c>
      <c r="CD5" s="31">
        <v>-4.2052091E-2</v>
      </c>
      <c r="CE5" s="31">
        <v>-3.447712E-2</v>
      </c>
      <c r="CF5" s="31">
        <v>-1.9538565099999999E-2</v>
      </c>
      <c r="CG5" s="31">
        <v>-4.3625468000000001E-2</v>
      </c>
      <c r="CH5" s="31">
        <v>-7.6049212000000005E-2</v>
      </c>
      <c r="CI5" s="31">
        <v>-5.7955215999999997E-2</v>
      </c>
      <c r="CJ5" s="31">
        <v>-6.3611162999999998E-2</v>
      </c>
      <c r="CK5" s="31">
        <v>-2.4395279999999998E-2</v>
      </c>
      <c r="CL5" s="31">
        <v>-6.3191602999999999E-2</v>
      </c>
      <c r="CM5" s="31">
        <v>-3.7104923999999997E-2</v>
      </c>
      <c r="CN5" s="31">
        <v>-4.3475819999999998E-2</v>
      </c>
      <c r="CO5" s="31">
        <v>-3.2135037999999998E-2</v>
      </c>
      <c r="CP5" s="31">
        <v>-3.6684811999999997E-2</v>
      </c>
      <c r="CQ5" s="31">
        <v>-7.1518507999999995E-2</v>
      </c>
      <c r="CR5" s="31">
        <v>-0.12590188999999999</v>
      </c>
      <c r="CS5" s="31">
        <v>6.5486518800000004E-2</v>
      </c>
      <c r="CT5" s="31">
        <v>-0.230983982</v>
      </c>
      <c r="CU5" s="33">
        <v>0.34194383</v>
      </c>
    </row>
    <row r="6" spans="1:99" ht="15" thickBot="1" x14ac:dyDescent="0.35">
      <c r="A6" s="29" t="s">
        <v>27</v>
      </c>
      <c r="B6" s="53">
        <v>0.60397009310000005</v>
      </c>
      <c r="C6" s="53">
        <v>0.58750340000000001</v>
      </c>
      <c r="D6" s="30">
        <v>0.72346169069999999</v>
      </c>
      <c r="E6" s="31">
        <v>0.230983982</v>
      </c>
      <c r="F6" s="31">
        <v>1</v>
      </c>
      <c r="G6" s="31">
        <v>-0.73252876099999997</v>
      </c>
      <c r="H6" s="31">
        <v>-6.4221571899999996E-2</v>
      </c>
      <c r="I6" s="31">
        <v>-0.31814910000000002</v>
      </c>
      <c r="J6" s="31">
        <v>-0.30729508970000002</v>
      </c>
      <c r="K6" s="31">
        <v>0.70023220399999997</v>
      </c>
      <c r="L6" s="31">
        <v>-0.189366166</v>
      </c>
      <c r="M6" s="32">
        <v>-0.15119170000000001</v>
      </c>
      <c r="N6" s="31">
        <v>-0.19499848910000001</v>
      </c>
      <c r="O6" s="31">
        <v>-0.41679495309999998</v>
      </c>
      <c r="P6" s="31">
        <v>-0.51811558499999999</v>
      </c>
      <c r="Q6" s="31">
        <v>-3.05867225E-2</v>
      </c>
      <c r="R6" s="31">
        <v>-0.3579135114</v>
      </c>
      <c r="S6" s="31">
        <v>1.6723704999999998E-2</v>
      </c>
      <c r="T6" s="31">
        <v>7.3989651000000004E-2</v>
      </c>
      <c r="U6" s="31">
        <v>6.3707142999999994E-2</v>
      </c>
      <c r="V6" s="31">
        <v>5.9530110999999997E-2</v>
      </c>
      <c r="W6" s="31">
        <v>0.100401359</v>
      </c>
      <c r="X6" s="31">
        <v>0.17092555000000001</v>
      </c>
      <c r="Y6" s="31">
        <v>0.32347713700000003</v>
      </c>
      <c r="Z6" s="31">
        <v>0.27309558550000002</v>
      </c>
      <c r="AA6" s="31">
        <v>0.13663929699999999</v>
      </c>
      <c r="AB6" s="31">
        <v>6.9748523000000007E-2</v>
      </c>
      <c r="AC6" s="31">
        <v>0.17427715099999999</v>
      </c>
      <c r="AD6" s="31">
        <v>0.13386218699999999</v>
      </c>
      <c r="AE6" s="31">
        <v>0.115520836</v>
      </c>
      <c r="AF6" s="31">
        <v>6.0805666500000001E-2</v>
      </c>
      <c r="AG6" s="31">
        <v>5.6455059999999998E-3</v>
      </c>
      <c r="AH6" s="31">
        <v>0.149180858</v>
      </c>
      <c r="AI6" s="31">
        <v>9.0867771999999999E-2</v>
      </c>
      <c r="AJ6" s="31">
        <v>0.19745750200000001</v>
      </c>
      <c r="AK6" s="31">
        <v>4.3493867300000003E-2</v>
      </c>
      <c r="AL6" s="31">
        <v>-1.3921999999999999E-3</v>
      </c>
      <c r="AM6" s="31">
        <v>-4.9010014999999997E-2</v>
      </c>
      <c r="AN6" s="31">
        <v>3.4438369999999999E-3</v>
      </c>
      <c r="AO6" s="31">
        <v>1.8776629999999999E-2</v>
      </c>
      <c r="AP6" s="31">
        <v>-0.11704212999999999</v>
      </c>
      <c r="AQ6" s="31">
        <v>0.108272707</v>
      </c>
      <c r="AR6" s="32">
        <v>-0.1386397</v>
      </c>
      <c r="AS6" s="31">
        <v>-0.1027668932</v>
      </c>
      <c r="AT6" s="31">
        <v>-0.13809458399999999</v>
      </c>
      <c r="AU6" s="31">
        <v>-6.0115555000000001E-2</v>
      </c>
      <c r="AV6" s="31">
        <v>-0.156715511</v>
      </c>
      <c r="AW6" s="31">
        <v>-0.131259339</v>
      </c>
      <c r="AX6" s="31">
        <v>-6.9630864000000001E-2</v>
      </c>
      <c r="AY6" s="31">
        <v>5.5866707000000002E-2</v>
      </c>
      <c r="AZ6" s="31">
        <v>9.8795289999999997E-3</v>
      </c>
      <c r="BA6" s="31">
        <v>-1.4216746000000001E-2</v>
      </c>
      <c r="BB6" s="31">
        <v>-8.1917719E-2</v>
      </c>
      <c r="BC6" s="31">
        <v>-6.4720654000000002E-2</v>
      </c>
      <c r="BD6" s="31">
        <v>-6.4715093000000001E-2</v>
      </c>
      <c r="BE6" s="31">
        <v>-0.12996391900000001</v>
      </c>
      <c r="BF6" s="31">
        <v>-4.8047857700000002E-2</v>
      </c>
      <c r="BG6" s="31">
        <v>-8.9639123000000001E-2</v>
      </c>
      <c r="BH6" s="31">
        <v>5.3761760800000002E-2</v>
      </c>
      <c r="BI6" s="31">
        <v>-0.10117114100000001</v>
      </c>
      <c r="BJ6" s="31">
        <v>-0.11805897799999999</v>
      </c>
      <c r="BK6" s="31">
        <v>-9.1692874999999993E-2</v>
      </c>
      <c r="BL6" s="31">
        <v>-5.5376603000000003E-2</v>
      </c>
      <c r="BM6" s="31">
        <v>-9.4651035999999994E-2</v>
      </c>
      <c r="BN6" s="31">
        <v>-3.1750977E-2</v>
      </c>
      <c r="BO6" s="31">
        <v>-7.1247515999999997E-2</v>
      </c>
      <c r="BP6" s="31">
        <v>-0.1213430917</v>
      </c>
      <c r="BQ6" s="31">
        <v>-3.2024171999999997E-2</v>
      </c>
      <c r="BR6" s="31">
        <v>-2.9048030900000001E-2</v>
      </c>
      <c r="BS6" s="31">
        <v>-1.3355735000000001E-2</v>
      </c>
      <c r="BT6" s="31">
        <v>-7.6095791999999995E-2</v>
      </c>
      <c r="BU6" s="32">
        <v>-3.2283840000000001E-2</v>
      </c>
      <c r="BV6" s="31">
        <v>6.1044829000000002E-2</v>
      </c>
      <c r="BW6" s="31">
        <v>0.13719421200000001</v>
      </c>
      <c r="BX6" s="31">
        <v>6.0034240599999997E-2</v>
      </c>
      <c r="BY6" s="31">
        <v>-3.9368598999999997E-2</v>
      </c>
      <c r="BZ6" s="31">
        <v>-1.8350840000000001E-3</v>
      </c>
      <c r="CA6" s="31">
        <v>6.0742745000000001E-2</v>
      </c>
      <c r="CB6" s="31">
        <v>-5.6314418999999998E-2</v>
      </c>
      <c r="CC6" s="31">
        <v>4.6831989900000003E-2</v>
      </c>
      <c r="CD6" s="31">
        <v>-6.0382088E-2</v>
      </c>
      <c r="CE6" s="31">
        <v>0.12741580699999999</v>
      </c>
      <c r="CF6" s="31">
        <v>3.4900687299999997E-2</v>
      </c>
      <c r="CG6" s="31">
        <v>-7.2762373000000005E-2</v>
      </c>
      <c r="CH6" s="31">
        <v>-0.146496499</v>
      </c>
      <c r="CI6" s="31">
        <v>-0.12157040700000001</v>
      </c>
      <c r="CJ6" s="31">
        <v>-0.12521890999999999</v>
      </c>
      <c r="CK6" s="31">
        <v>1.7994018000000001E-2</v>
      </c>
      <c r="CL6" s="31">
        <v>-0.126554731</v>
      </c>
      <c r="CM6" s="31">
        <v>0.113505227</v>
      </c>
      <c r="CN6" s="31">
        <v>-8.5530195000000003E-2</v>
      </c>
      <c r="CO6" s="31">
        <v>0.13972208799999999</v>
      </c>
      <c r="CP6" s="31">
        <v>2.2768658000000001E-2</v>
      </c>
      <c r="CQ6" s="31">
        <v>-0.24199569400000001</v>
      </c>
      <c r="CR6" s="31">
        <v>-0.55430700099999997</v>
      </c>
      <c r="CS6" s="31">
        <v>0.38958753550000003</v>
      </c>
      <c r="CT6" s="31">
        <v>-1</v>
      </c>
      <c r="CU6" s="33">
        <v>0.73252876099999997</v>
      </c>
    </row>
    <row r="7" spans="1:99" ht="15" thickBot="1" x14ac:dyDescent="0.35">
      <c r="A7" s="29" t="s">
        <v>28</v>
      </c>
      <c r="B7" s="53">
        <v>-0.4091921449</v>
      </c>
      <c r="C7" s="53">
        <v>-0.42165950000000002</v>
      </c>
      <c r="D7" s="30">
        <v>-0.44878257500000002</v>
      </c>
      <c r="E7" s="31">
        <v>-0.34194383</v>
      </c>
      <c r="F7" s="31">
        <v>-0.73252876099999997</v>
      </c>
      <c r="G7" s="31">
        <v>1</v>
      </c>
      <c r="H7" s="31">
        <v>-0.60346528349999995</v>
      </c>
      <c r="I7" s="31">
        <v>0.207513581</v>
      </c>
      <c r="J7" s="31">
        <v>-0.32394739620000002</v>
      </c>
      <c r="K7" s="31">
        <v>-0.41656183299999999</v>
      </c>
      <c r="L7" s="31">
        <v>0.238383662</v>
      </c>
      <c r="M7" s="32">
        <v>0.21390619999999999</v>
      </c>
      <c r="N7" s="31">
        <v>0.20853920840000001</v>
      </c>
      <c r="O7" s="31">
        <v>0.4738167834</v>
      </c>
      <c r="P7" s="31">
        <v>0.58446174799999995</v>
      </c>
      <c r="Q7" s="31">
        <v>8.4954607400000007E-2</v>
      </c>
      <c r="R7" s="31">
        <v>0.42799008890000001</v>
      </c>
      <c r="S7" s="31">
        <v>-3.1157712000000001E-2</v>
      </c>
      <c r="T7" s="31">
        <v>-8.2253607000000006E-2</v>
      </c>
      <c r="U7" s="31">
        <v>-6.9282111300000004E-2</v>
      </c>
      <c r="V7" s="31">
        <v>-6.7848047999999994E-2</v>
      </c>
      <c r="W7" s="31">
        <v>-9.8402568999999995E-2</v>
      </c>
      <c r="X7" s="31">
        <v>-0.120324899</v>
      </c>
      <c r="Y7" s="31">
        <v>-0.17882652600000001</v>
      </c>
      <c r="Z7" s="31">
        <v>-0.1345741369</v>
      </c>
      <c r="AA7" s="31">
        <v>-4.0163445999999998E-2</v>
      </c>
      <c r="AB7" s="31">
        <v>-3.4091588999999999E-2</v>
      </c>
      <c r="AC7" s="31">
        <v>-8.9947695999999994E-2</v>
      </c>
      <c r="AD7" s="31">
        <v>-7.6857731999999998E-2</v>
      </c>
      <c r="AE7" s="31">
        <v>-6.8414681000000005E-2</v>
      </c>
      <c r="AF7" s="31">
        <v>-6.5907271000000003E-2</v>
      </c>
      <c r="AG7" s="31">
        <v>-8.9395383999999994E-2</v>
      </c>
      <c r="AH7" s="31">
        <v>-0.113568352</v>
      </c>
      <c r="AI7" s="31">
        <v>-0.118883397</v>
      </c>
      <c r="AJ7" s="31">
        <v>-0.112617551</v>
      </c>
      <c r="AK7" s="31">
        <v>-3.4107743599999997E-2</v>
      </c>
      <c r="AL7" s="31">
        <v>-0.121839746</v>
      </c>
      <c r="AM7" s="31">
        <v>-7.9954798999999993E-2</v>
      </c>
      <c r="AN7" s="31">
        <v>-0.100431017</v>
      </c>
      <c r="AO7" s="31">
        <v>-0.16758219599999999</v>
      </c>
      <c r="AP7" s="31">
        <v>1.9018119999999999E-3</v>
      </c>
      <c r="AQ7" s="31">
        <v>-0.15751443300000001</v>
      </c>
      <c r="AR7" s="32">
        <v>0.17650199999999999</v>
      </c>
      <c r="AS7" s="31">
        <v>0.1402671908</v>
      </c>
      <c r="AT7" s="31">
        <v>0.19397425200000001</v>
      </c>
      <c r="AU7" s="31">
        <v>9.4504032000000002E-2</v>
      </c>
      <c r="AV7" s="31">
        <v>0.20345965299999999</v>
      </c>
      <c r="AW7" s="31">
        <v>-0.10194900699999999</v>
      </c>
      <c r="AX7" s="31">
        <v>-0.120312056</v>
      </c>
      <c r="AY7" s="31">
        <v>-2.4961691000000001E-2</v>
      </c>
      <c r="AZ7" s="31">
        <v>1.2256436000000001E-2</v>
      </c>
      <c r="BA7" s="31">
        <v>-5.9338442999999998E-2</v>
      </c>
      <c r="BB7" s="31">
        <v>0.111301953</v>
      </c>
      <c r="BC7" s="31">
        <v>8.8165495999999996E-2</v>
      </c>
      <c r="BD7" s="31">
        <v>8.7247031000000003E-2</v>
      </c>
      <c r="BE7" s="31">
        <v>0.181817587</v>
      </c>
      <c r="BF7" s="31">
        <v>8.4249012499999998E-2</v>
      </c>
      <c r="BG7" s="31">
        <v>0.12282019199999999</v>
      </c>
      <c r="BH7" s="31">
        <v>-8.7347801000000006E-3</v>
      </c>
      <c r="BI7" s="31">
        <v>0.143666344</v>
      </c>
      <c r="BJ7" s="31">
        <v>0.16448188499999999</v>
      </c>
      <c r="BK7" s="31">
        <v>0.12651720799999999</v>
      </c>
      <c r="BL7" s="31">
        <v>7.7316118000000003E-2</v>
      </c>
      <c r="BM7" s="31">
        <v>4.7474147000000001E-2</v>
      </c>
      <c r="BN7" s="31">
        <v>4.4217304999999998E-2</v>
      </c>
      <c r="BO7" s="31">
        <v>9.3986115999999995E-2</v>
      </c>
      <c r="BP7" s="31">
        <v>0.16818364490000001</v>
      </c>
      <c r="BQ7" s="31">
        <v>4.3128575000000002E-2</v>
      </c>
      <c r="BR7" s="31">
        <v>7.1175288E-3</v>
      </c>
      <c r="BS7" s="31">
        <v>-7.4761066000000001E-2</v>
      </c>
      <c r="BT7" s="31">
        <v>9.1851550000000004E-2</v>
      </c>
      <c r="BU7" s="32">
        <v>4.2036450000000003E-2</v>
      </c>
      <c r="BV7" s="31">
        <v>-4.6127954999999998E-2</v>
      </c>
      <c r="BW7" s="31">
        <v>-8.7315959999999998E-2</v>
      </c>
      <c r="BX7" s="31">
        <v>-7.5032655000000004E-2</v>
      </c>
      <c r="BY7" s="31">
        <v>-0.10877426699999999</v>
      </c>
      <c r="BZ7" s="31">
        <v>-8.1913221999999994E-2</v>
      </c>
      <c r="CA7" s="31">
        <v>-0.128137742</v>
      </c>
      <c r="CB7" s="31">
        <v>-5.2085780000000002E-3</v>
      </c>
      <c r="CC7" s="31">
        <v>-6.8341851199999998E-2</v>
      </c>
      <c r="CD7" s="31">
        <v>-6.6700800000000005E-2</v>
      </c>
      <c r="CE7" s="31">
        <v>-8.7860938999999999E-2</v>
      </c>
      <c r="CF7" s="31">
        <v>-7.3287244299999998E-2</v>
      </c>
      <c r="CG7" s="31">
        <v>4.0868148E-2</v>
      </c>
      <c r="CH7" s="31">
        <v>0.20316934</v>
      </c>
      <c r="CI7" s="31">
        <v>0.168196702</v>
      </c>
      <c r="CJ7" s="31">
        <v>0.17463353500000001</v>
      </c>
      <c r="CK7" s="31">
        <v>-1.573313E-3</v>
      </c>
      <c r="CL7" s="31">
        <v>0.17558232600000001</v>
      </c>
      <c r="CM7" s="31">
        <v>-3.1913789999999997E-2</v>
      </c>
      <c r="CN7" s="31">
        <v>0.11729392700000001</v>
      </c>
      <c r="CO7" s="31">
        <v>-6.3543171999999995E-2</v>
      </c>
      <c r="CP7" s="31">
        <v>3.2004948999999998E-2</v>
      </c>
      <c r="CQ7" s="31">
        <v>0.26934699299999998</v>
      </c>
      <c r="CR7" s="31">
        <v>0.32337338700000001</v>
      </c>
      <c r="CS7" s="31">
        <v>-0.2257078166</v>
      </c>
      <c r="CT7" s="31">
        <v>0.73252876099999997</v>
      </c>
      <c r="CU7" s="33">
        <v>-1</v>
      </c>
    </row>
    <row r="8" spans="1:99" ht="15" thickBot="1" x14ac:dyDescent="0.35">
      <c r="A8" s="29" t="s">
        <v>29</v>
      </c>
      <c r="B8" s="53">
        <v>-8.7555582199999996E-2</v>
      </c>
      <c r="C8" s="53">
        <v>-5.2785829999999999E-2</v>
      </c>
      <c r="D8" s="30">
        <v>-0.15375852470000001</v>
      </c>
      <c r="E8" s="31">
        <v>-4.1330074000000001E-2</v>
      </c>
      <c r="F8" s="31">
        <v>-6.4221572000000005E-2</v>
      </c>
      <c r="G8" s="31">
        <v>-0.60346528300000002</v>
      </c>
      <c r="H8" s="31">
        <v>1</v>
      </c>
      <c r="I8" s="31">
        <v>1.4971424000000001E-2</v>
      </c>
      <c r="J8" s="31">
        <v>0.83948021959999997</v>
      </c>
      <c r="K8" s="31">
        <v>-0.234367884</v>
      </c>
      <c r="L8" s="31">
        <v>-0.162020262</v>
      </c>
      <c r="M8" s="32">
        <v>-0.13447729999999999</v>
      </c>
      <c r="N8" s="31">
        <v>-7.6195415399999994E-2</v>
      </c>
      <c r="O8" s="31">
        <v>-0.2092640654</v>
      </c>
      <c r="P8" s="31">
        <v>-0.24280860600000001</v>
      </c>
      <c r="Q8" s="31">
        <v>-8.8366334199999994E-2</v>
      </c>
      <c r="R8" s="31">
        <v>-0.20428505650000001</v>
      </c>
      <c r="S8" s="31">
        <v>1.2456635000000001E-2</v>
      </c>
      <c r="T8" s="31">
        <v>-2.7604427000000001E-2</v>
      </c>
      <c r="U8" s="31">
        <v>7.7795550000000005E-4</v>
      </c>
      <c r="V8" s="31">
        <v>-1.218443E-3</v>
      </c>
      <c r="W8" s="31">
        <v>1.2624575000000001E-2</v>
      </c>
      <c r="X8" s="31">
        <v>-6.9055289999999997E-3</v>
      </c>
      <c r="Y8" s="31">
        <v>-9.4387208E-2</v>
      </c>
      <c r="Z8" s="31">
        <v>-9.5460051700000007E-2</v>
      </c>
      <c r="AA8" s="31">
        <v>-9.6597099000000006E-2</v>
      </c>
      <c r="AB8" s="31">
        <v>-2.8194561999999999E-2</v>
      </c>
      <c r="AC8" s="31">
        <v>-5.4352805999999997E-2</v>
      </c>
      <c r="AD8" s="31">
        <v>-3.4657608999999999E-2</v>
      </c>
      <c r="AE8" s="31">
        <v>-3.6777966000000002E-2</v>
      </c>
      <c r="AF8" s="31">
        <v>-1.1525125000000001E-2</v>
      </c>
      <c r="AG8" s="31">
        <v>7.5153595000000004E-2</v>
      </c>
      <c r="AH8" s="31">
        <v>4.8471440000000003E-3</v>
      </c>
      <c r="AI8" s="31">
        <v>6.5462413999999997E-2</v>
      </c>
      <c r="AJ8" s="31">
        <v>-4.4387078000000003E-2</v>
      </c>
      <c r="AK8" s="31">
        <v>6.2531308999999998E-3</v>
      </c>
      <c r="AL8" s="31">
        <v>0.19424749399999999</v>
      </c>
      <c r="AM8" s="31">
        <v>0.185005058</v>
      </c>
      <c r="AN8" s="31">
        <v>0.15332917099999999</v>
      </c>
      <c r="AO8" s="31">
        <v>0.2439315</v>
      </c>
      <c r="AP8" s="31">
        <v>0.14387472300000001</v>
      </c>
      <c r="AQ8" s="31">
        <v>0.134850738</v>
      </c>
      <c r="AR8" s="32">
        <v>-9.2420909999999995E-2</v>
      </c>
      <c r="AS8" s="31">
        <v>-8.5368837500000003E-2</v>
      </c>
      <c r="AT8" s="31">
        <v>-0.11822052600000001</v>
      </c>
      <c r="AU8" s="31">
        <v>-0.10567496899999999</v>
      </c>
      <c r="AV8" s="31">
        <v>-0.111109293</v>
      </c>
      <c r="AW8" s="31">
        <v>0.32108524599999999</v>
      </c>
      <c r="AX8" s="31">
        <v>0.273566904</v>
      </c>
      <c r="AY8" s="31">
        <v>-3.8507463999999998E-2</v>
      </c>
      <c r="AZ8" s="31">
        <v>-3.2974678E-2</v>
      </c>
      <c r="BA8" s="31">
        <v>-4.8693726E-2</v>
      </c>
      <c r="BB8" s="31">
        <v>-8.2878894999999994E-2</v>
      </c>
      <c r="BC8" s="31">
        <v>-5.187369E-2</v>
      </c>
      <c r="BD8" s="31">
        <v>-5.0172591000000002E-2</v>
      </c>
      <c r="BE8" s="31">
        <v>-0.111189812</v>
      </c>
      <c r="BF8" s="31">
        <v>-6.9733635700000005E-2</v>
      </c>
      <c r="BG8" s="31">
        <v>-7.6700260000000006E-2</v>
      </c>
      <c r="BH8" s="31">
        <v>-8.9755013699999997E-2</v>
      </c>
      <c r="BI8" s="31">
        <v>-9.2571262000000001E-2</v>
      </c>
      <c r="BJ8" s="31">
        <v>-0.101721744</v>
      </c>
      <c r="BK8" s="31">
        <v>-7.7580785999999999E-2</v>
      </c>
      <c r="BL8" s="31">
        <v>-4.7814283999999999E-2</v>
      </c>
      <c r="BM8" s="31">
        <v>4.63456207E-2</v>
      </c>
      <c r="BN8" s="31">
        <v>-2.8194561999999999E-2</v>
      </c>
      <c r="BO8" s="31">
        <v>-5.2111024999999998E-2</v>
      </c>
      <c r="BP8" s="31">
        <v>-0.10352531099999999</v>
      </c>
      <c r="BQ8" s="31">
        <v>-2.0776488999999999E-2</v>
      </c>
      <c r="BR8" s="31">
        <v>2.92907853E-2</v>
      </c>
      <c r="BS8" s="31">
        <v>0.13820075500000001</v>
      </c>
      <c r="BT8" s="31">
        <v>-4.2968393000000001E-2</v>
      </c>
      <c r="BU8" s="32">
        <v>-2.3222860000000001E-2</v>
      </c>
      <c r="BV8" s="31">
        <v>8.1140589999999999E-3</v>
      </c>
      <c r="BW8" s="31">
        <v>-1.055129E-2</v>
      </c>
      <c r="BX8" s="31">
        <v>5.7215154900000002E-2</v>
      </c>
      <c r="BY8" s="31">
        <v>0.21281050800000001</v>
      </c>
      <c r="BZ8" s="31">
        <v>0.118608538</v>
      </c>
      <c r="CA8" s="31">
        <v>2.0443567999999999E-2</v>
      </c>
      <c r="CB8" s="31">
        <v>9.0526494999999998E-2</v>
      </c>
      <c r="CC8" s="31">
        <v>5.99521524E-2</v>
      </c>
      <c r="CD8" s="31">
        <v>0.181752474</v>
      </c>
      <c r="CE8" s="31">
        <v>4.6078129999999997E-3</v>
      </c>
      <c r="CF8" s="31">
        <v>7.8239209599999998E-2</v>
      </c>
      <c r="CG8" s="31">
        <v>2.9918239999999999E-2</v>
      </c>
      <c r="CH8" s="31">
        <v>-0.12314976699999999</v>
      </c>
      <c r="CI8" s="31">
        <v>-0.103301511</v>
      </c>
      <c r="CJ8" s="31">
        <v>-0.106714674</v>
      </c>
      <c r="CK8" s="31">
        <v>-9.2797839999999993E-3</v>
      </c>
      <c r="CL8" s="31">
        <v>-0.10692784</v>
      </c>
      <c r="CM8" s="31">
        <v>-6.5623122000000006E-2</v>
      </c>
      <c r="CN8" s="31">
        <v>-7.0553884999999997E-2</v>
      </c>
      <c r="CO8" s="31">
        <v>-4.7290512999999999E-2</v>
      </c>
      <c r="CP8" s="31">
        <v>-6.2227554999999997E-2</v>
      </c>
      <c r="CQ8" s="31">
        <v>-0.118983693</v>
      </c>
      <c r="CR8" s="31">
        <v>0.160536341</v>
      </c>
      <c r="CS8" s="31">
        <v>-0.10599925590000001</v>
      </c>
      <c r="CT8" s="31">
        <v>6.4221572000000005E-2</v>
      </c>
      <c r="CU8" s="33">
        <v>0.60346528300000002</v>
      </c>
    </row>
    <row r="9" spans="1:99" ht="15" thickBot="1" x14ac:dyDescent="0.35">
      <c r="A9" s="29" t="s">
        <v>30</v>
      </c>
      <c r="B9" s="53">
        <v>-0.28218632259999998</v>
      </c>
      <c r="C9" s="53">
        <v>-0.32451869999999999</v>
      </c>
      <c r="D9" s="30">
        <v>-0.36674302260000002</v>
      </c>
      <c r="E9" s="31">
        <v>6.3848463999999994E-2</v>
      </c>
      <c r="F9" s="31">
        <v>-0.31814910000000002</v>
      </c>
      <c r="G9" s="31">
        <v>0.207513581</v>
      </c>
      <c r="H9" s="31">
        <v>1.4971423500000001E-2</v>
      </c>
      <c r="I9" s="31">
        <v>1</v>
      </c>
      <c r="J9" s="31">
        <v>0.13687479499999999</v>
      </c>
      <c r="K9" s="31">
        <v>-1.3720522000000001E-2</v>
      </c>
      <c r="L9" s="31">
        <v>0.43079334200000002</v>
      </c>
      <c r="M9" s="32">
        <v>0.15110419999999999</v>
      </c>
      <c r="N9" s="31">
        <v>6.4235988499999994E-2</v>
      </c>
      <c r="O9" s="31">
        <v>0.26615709500000001</v>
      </c>
      <c r="P9" s="31">
        <v>0.32106430499999999</v>
      </c>
      <c r="Q9" s="31">
        <v>8.5745915000000006E-2</v>
      </c>
      <c r="R9" s="31">
        <v>8.6246234199999994E-2</v>
      </c>
      <c r="S9" s="31">
        <v>0.108740194</v>
      </c>
      <c r="T9" s="31">
        <v>-2.5631286E-2</v>
      </c>
      <c r="U9" s="31">
        <v>4.98476198E-2</v>
      </c>
      <c r="V9" s="31">
        <v>0.100098522</v>
      </c>
      <c r="W9" s="31">
        <v>6.1824553999999997E-2</v>
      </c>
      <c r="X9" s="31">
        <v>8.5176090000000006E-3</v>
      </c>
      <c r="Y9" s="31">
        <v>0.112672695</v>
      </c>
      <c r="Z9" s="31">
        <v>-9.0809159E-3</v>
      </c>
      <c r="AA9" s="31">
        <v>6.8473193000000002E-2</v>
      </c>
      <c r="AB9" s="31">
        <v>-6.7659073E-2</v>
      </c>
      <c r="AC9" s="31">
        <v>-0.16397309299999999</v>
      </c>
      <c r="AD9" s="31">
        <v>-8.8487731E-2</v>
      </c>
      <c r="AE9" s="31">
        <v>-0.145148361</v>
      </c>
      <c r="AF9" s="31">
        <v>-2.6145871399999999E-2</v>
      </c>
      <c r="AG9" s="31">
        <v>3.9862636999999999E-2</v>
      </c>
      <c r="AH9" s="31">
        <v>-8.2782895999999995E-2</v>
      </c>
      <c r="AI9" s="31">
        <v>-9.8156860000000005E-3</v>
      </c>
      <c r="AJ9" s="31">
        <v>-0.19824525900000001</v>
      </c>
      <c r="AK9" s="31">
        <v>-4.7620242600000001E-2</v>
      </c>
      <c r="AL9" s="31">
        <v>-8.2657184999999994E-2</v>
      </c>
      <c r="AM9" s="31">
        <v>-1.0320039E-2</v>
      </c>
      <c r="AN9" s="31">
        <v>2.1072608999999999E-2</v>
      </c>
      <c r="AO9" s="31">
        <v>9.3405044000000007E-2</v>
      </c>
      <c r="AP9" s="31">
        <v>2.5311130000000001E-2</v>
      </c>
      <c r="AQ9" s="31">
        <v>9.8376495999999994E-2</v>
      </c>
      <c r="AR9" s="32">
        <v>-1.6953309999999999E-2</v>
      </c>
      <c r="AS9" s="31">
        <v>6.60593389E-2</v>
      </c>
      <c r="AT9" s="31">
        <v>9.5764777999999995E-2</v>
      </c>
      <c r="AU9" s="31">
        <v>0.11588830999999999</v>
      </c>
      <c r="AV9" s="31">
        <v>0.137712425</v>
      </c>
      <c r="AW9" s="31">
        <v>4.8538877000000001E-2</v>
      </c>
      <c r="AX9" s="31">
        <v>9.0305966000000001E-2</v>
      </c>
      <c r="AY9" s="31">
        <v>4.07639E-3</v>
      </c>
      <c r="AZ9" s="31">
        <v>-2.3344576999999998E-2</v>
      </c>
      <c r="BA9" s="31">
        <v>3.9280188000000001E-2</v>
      </c>
      <c r="BB9" s="31">
        <v>0.102672164</v>
      </c>
      <c r="BC9" s="31">
        <v>9.4103226999999998E-2</v>
      </c>
      <c r="BD9" s="31">
        <v>1.0566720999999999E-2</v>
      </c>
      <c r="BE9" s="31">
        <v>0.18345450799999999</v>
      </c>
      <c r="BF9" s="31">
        <v>5.3632664099999998E-2</v>
      </c>
      <c r="BG9" s="31">
        <v>0.135636594</v>
      </c>
      <c r="BH9" s="31">
        <v>5.6050240500000001E-2</v>
      </c>
      <c r="BI9" s="31">
        <v>0.134402255</v>
      </c>
      <c r="BJ9" s="31">
        <v>8.0898373999999995E-2</v>
      </c>
      <c r="BK9" s="31">
        <v>-4.8750965E-2</v>
      </c>
      <c r="BL9" s="31">
        <v>-7.3096580999999994E-2</v>
      </c>
      <c r="BM9" s="31">
        <v>2.1709501999999999E-2</v>
      </c>
      <c r="BN9" s="31">
        <v>-3.8310865E-2</v>
      </c>
      <c r="BO9" s="31">
        <v>-0.11125138800000001</v>
      </c>
      <c r="BP9" s="31">
        <v>-0.1351039644</v>
      </c>
      <c r="BQ9" s="31">
        <v>-1.760428E-2</v>
      </c>
      <c r="BR9" s="31">
        <v>-9.0192529499999993E-2</v>
      </c>
      <c r="BS9" s="31">
        <v>-8.3139899000000003E-2</v>
      </c>
      <c r="BT9" s="31">
        <v>-9.3331105999999997E-2</v>
      </c>
      <c r="BU9" s="32">
        <v>4.5931119999999999E-2</v>
      </c>
      <c r="BV9" s="31">
        <v>-9.1936416000000007E-2</v>
      </c>
      <c r="BW9" s="31">
        <v>-0.19011693900000001</v>
      </c>
      <c r="BX9" s="31">
        <v>-6.4740809199999999E-2</v>
      </c>
      <c r="BY9" s="31">
        <v>-4.8781601000000001E-2</v>
      </c>
      <c r="BZ9" s="31">
        <v>-4.4129204999999998E-2</v>
      </c>
      <c r="CA9" s="31">
        <v>-1.3873129999999999E-2</v>
      </c>
      <c r="CB9" s="31">
        <v>3.1683864999999999E-2</v>
      </c>
      <c r="CC9" s="31">
        <v>-0.11311378280000001</v>
      </c>
      <c r="CD9" s="31">
        <v>-7.1875329000000002E-2</v>
      </c>
      <c r="CE9" s="31">
        <v>-0.13158333799999999</v>
      </c>
      <c r="CF9" s="31">
        <v>-0.1430766487</v>
      </c>
      <c r="CG9" s="31">
        <v>-4.6224600999999997E-2</v>
      </c>
      <c r="CH9" s="31">
        <v>-6.4954870999999997E-2</v>
      </c>
      <c r="CI9" s="31">
        <v>5.5994975000000002E-2</v>
      </c>
      <c r="CJ9" s="31">
        <v>3.2086166999999999E-2</v>
      </c>
      <c r="CK9" s="31">
        <v>-0.16991484400000001</v>
      </c>
      <c r="CL9" s="31">
        <v>-6.4152453999999998E-2</v>
      </c>
      <c r="CM9" s="31">
        <v>-0.176076601</v>
      </c>
      <c r="CN9" s="31">
        <v>-0.16245267199999999</v>
      </c>
      <c r="CO9" s="31">
        <v>-0.14201050600000001</v>
      </c>
      <c r="CP9" s="31">
        <v>-0.13983462099999999</v>
      </c>
      <c r="CQ9" s="31">
        <v>0.35044459100000003</v>
      </c>
      <c r="CR9" s="31">
        <v>9.1685291000000002E-2</v>
      </c>
      <c r="CS9" s="31">
        <v>-0.26983883240000001</v>
      </c>
      <c r="CT9" s="31">
        <v>0.31814910000000002</v>
      </c>
      <c r="CU9" s="33">
        <v>-0.207513581</v>
      </c>
    </row>
    <row r="10" spans="1:99" ht="15" thickBot="1" x14ac:dyDescent="0.35">
      <c r="A10" s="29" t="s">
        <v>31</v>
      </c>
      <c r="B10" s="53">
        <v>-0.33400269960000001</v>
      </c>
      <c r="C10" s="53">
        <v>-0.30695670000000003</v>
      </c>
      <c r="D10" s="30">
        <v>-0.37660658019999999</v>
      </c>
      <c r="E10" s="31">
        <v>-2.2999848999999999E-2</v>
      </c>
      <c r="F10" s="31">
        <v>-0.30729508999999999</v>
      </c>
      <c r="G10" s="31">
        <v>-0.323947396</v>
      </c>
      <c r="H10" s="31">
        <v>0.83948021959999997</v>
      </c>
      <c r="I10" s="31">
        <v>0.13687479499999999</v>
      </c>
      <c r="J10" s="31">
        <v>1</v>
      </c>
      <c r="K10" s="31">
        <v>-0.47510829100000002</v>
      </c>
      <c r="L10" s="31">
        <v>-0.112409522</v>
      </c>
      <c r="M10" s="32">
        <v>-8.9311039999999994E-2</v>
      </c>
      <c r="N10" s="31">
        <v>-2.5856699600000001E-2</v>
      </c>
      <c r="O10" s="31">
        <v>-4.3679878800000002E-2</v>
      </c>
      <c r="P10" s="31">
        <v>-5.2455096999999999E-2</v>
      </c>
      <c r="Q10" s="31">
        <v>-8.9199283000000004E-2</v>
      </c>
      <c r="R10" s="31">
        <v>-0.104908875</v>
      </c>
      <c r="S10" s="31">
        <v>2.4486740000000001E-3</v>
      </c>
      <c r="T10" s="31">
        <v>-3.1318961999999999E-2</v>
      </c>
      <c r="U10" s="31">
        <v>-4.3380359200000003E-2</v>
      </c>
      <c r="V10" s="31">
        <v>-1.6442775999999999E-2</v>
      </c>
      <c r="W10" s="31">
        <v>-2.3749467999999999E-2</v>
      </c>
      <c r="X10" s="31">
        <v>-7.2475411000000003E-2</v>
      </c>
      <c r="Y10" s="31">
        <v>-0.17189290400000001</v>
      </c>
      <c r="Z10" s="31">
        <v>-0.14571744380000001</v>
      </c>
      <c r="AA10" s="31">
        <v>-0.13550670100000001</v>
      </c>
      <c r="AB10" s="31">
        <v>-2.5081835E-2</v>
      </c>
      <c r="AC10" s="31">
        <v>-4.9738497999999999E-2</v>
      </c>
      <c r="AD10" s="31">
        <v>-3.5273139000000002E-2</v>
      </c>
      <c r="AE10" s="31">
        <v>-5.1663667000000003E-2</v>
      </c>
      <c r="AF10" s="31">
        <v>-4.4274284599999998E-2</v>
      </c>
      <c r="AG10" s="31">
        <v>7.3409809000000006E-2</v>
      </c>
      <c r="AH10" s="31">
        <v>-2.6529781999999998E-2</v>
      </c>
      <c r="AI10" s="31">
        <v>-1.2434172E-2</v>
      </c>
      <c r="AJ10" s="31">
        <v>-3.3453834000000002E-2</v>
      </c>
      <c r="AK10" s="31">
        <v>7.7318090000000003E-4</v>
      </c>
      <c r="AL10" s="31">
        <v>0.12311055799999999</v>
      </c>
      <c r="AM10" s="31">
        <v>0.11915110900000001</v>
      </c>
      <c r="AN10" s="31">
        <v>9.4801767999999995E-2</v>
      </c>
      <c r="AO10" s="31">
        <v>0.149029986</v>
      </c>
      <c r="AP10" s="31">
        <v>0.160203875</v>
      </c>
      <c r="AQ10" s="31">
        <v>3.4168117999999997E-2</v>
      </c>
      <c r="AR10" s="32">
        <v>-3.1718549999999998E-2</v>
      </c>
      <c r="AS10" s="31">
        <v>-8.0972889999999999E-4</v>
      </c>
      <c r="AT10" s="31">
        <v>-3.5677698000000001E-2</v>
      </c>
      <c r="AU10" s="31">
        <v>-3.4942097999999998E-2</v>
      </c>
      <c r="AV10" s="31">
        <v>-1.6436507E-2</v>
      </c>
      <c r="AW10" s="31">
        <v>0.41473239200000001</v>
      </c>
      <c r="AX10" s="31">
        <v>0.255156732</v>
      </c>
      <c r="AY10" s="31">
        <v>-6.2501789000000002E-2</v>
      </c>
      <c r="AZ10" s="31">
        <v>-3.6102717999999999E-2</v>
      </c>
      <c r="BA10" s="31">
        <v>5.5367964999999998E-2</v>
      </c>
      <c r="BB10" s="31">
        <v>-5.4251200999999999E-2</v>
      </c>
      <c r="BC10" s="31">
        <v>-2.5456955999999999E-2</v>
      </c>
      <c r="BD10" s="31">
        <v>-1.4488193E-2</v>
      </c>
      <c r="BE10" s="31">
        <v>-3.6088523999999997E-2</v>
      </c>
      <c r="BF10" s="31">
        <v>-6.3531061200000002E-2</v>
      </c>
      <c r="BG10" s="31">
        <v>-4.7776575000000002E-2</v>
      </c>
      <c r="BH10" s="31">
        <v>-0.13258579079999999</v>
      </c>
      <c r="BI10" s="31">
        <v>-5.1418947999999999E-2</v>
      </c>
      <c r="BJ10" s="31">
        <v>-9.0187600000000007E-2</v>
      </c>
      <c r="BK10" s="31">
        <v>-7.4956236999999995E-2</v>
      </c>
      <c r="BL10" s="31">
        <v>-5.2390298000000002E-2</v>
      </c>
      <c r="BM10" s="31">
        <v>5.1352802000000003E-2</v>
      </c>
      <c r="BN10" s="31">
        <v>-2.4954156000000002E-2</v>
      </c>
      <c r="BO10" s="31">
        <v>-6.4723627000000006E-2</v>
      </c>
      <c r="BP10" s="31">
        <v>-8.7366787599999995E-2</v>
      </c>
      <c r="BQ10" s="31">
        <v>-2.5912213E-2</v>
      </c>
      <c r="BR10" s="31">
        <v>-2.24511581E-2</v>
      </c>
      <c r="BS10" s="31">
        <v>7.6217993999999997E-2</v>
      </c>
      <c r="BT10" s="31">
        <v>-3.8386604999999997E-2</v>
      </c>
      <c r="BU10" s="32">
        <v>-1.8634040000000001E-2</v>
      </c>
      <c r="BV10" s="31">
        <v>-1.0920890000000001E-2</v>
      </c>
      <c r="BW10" s="31">
        <v>-1.5247935000000001E-2</v>
      </c>
      <c r="BX10" s="31">
        <v>7.1252338799999995E-2</v>
      </c>
      <c r="BY10" s="31">
        <v>0.22483204200000001</v>
      </c>
      <c r="BZ10" s="31">
        <v>0.12535077</v>
      </c>
      <c r="CA10" s="31">
        <v>5.6322657999999998E-2</v>
      </c>
      <c r="CB10" s="31">
        <v>0.139628211</v>
      </c>
      <c r="CC10" s="31">
        <v>4.4528870800000002E-2</v>
      </c>
      <c r="CD10" s="31">
        <v>0.18539056200000001</v>
      </c>
      <c r="CE10" s="31">
        <v>-3.1077970999999999E-2</v>
      </c>
      <c r="CF10" s="31">
        <v>3.6192233800000001E-2</v>
      </c>
      <c r="CG10" s="31">
        <v>3.5573638999999997E-2</v>
      </c>
      <c r="CH10" s="31">
        <v>-6.7331892000000004E-2</v>
      </c>
      <c r="CI10" s="31">
        <v>-4.1330780999999997E-2</v>
      </c>
      <c r="CJ10" s="31">
        <v>-7.7812761999999994E-2</v>
      </c>
      <c r="CK10" s="31">
        <v>-3.4271422000000003E-2</v>
      </c>
      <c r="CL10" s="31">
        <v>-7.9891169999999997E-2</v>
      </c>
      <c r="CM10" s="31">
        <v>-9.8260712E-2</v>
      </c>
      <c r="CN10" s="31">
        <v>-6.1508798000000003E-2</v>
      </c>
      <c r="CO10" s="31">
        <v>-6.6070162000000002E-2</v>
      </c>
      <c r="CP10" s="31">
        <v>-7.4542372999999995E-2</v>
      </c>
      <c r="CQ10" s="31">
        <v>6.0307688999999998E-2</v>
      </c>
      <c r="CR10" s="31">
        <v>0.32861453200000001</v>
      </c>
      <c r="CS10" s="31">
        <v>-0.18844630749999999</v>
      </c>
      <c r="CT10" s="31">
        <v>0.30729508999999999</v>
      </c>
      <c r="CU10" s="33">
        <v>0.323947396</v>
      </c>
    </row>
    <row r="11" spans="1:99" ht="15" thickBot="1" x14ac:dyDescent="0.35">
      <c r="A11" s="29" t="s">
        <v>32</v>
      </c>
      <c r="B11" s="53">
        <v>0.67587045000000001</v>
      </c>
      <c r="C11" s="53">
        <v>0.63321590000000005</v>
      </c>
      <c r="D11" s="30">
        <v>0.78841920529999998</v>
      </c>
      <c r="E11" s="31">
        <v>0.30038763400000001</v>
      </c>
      <c r="F11" s="31">
        <v>0.70023220399999997</v>
      </c>
      <c r="G11" s="31">
        <v>-0.41656183299999999</v>
      </c>
      <c r="H11" s="31">
        <v>-0.2343678844</v>
      </c>
      <c r="I11" s="31">
        <v>-1.3720522000000001E-2</v>
      </c>
      <c r="J11" s="31">
        <v>-0.47510829090000001</v>
      </c>
      <c r="K11" s="31">
        <v>1</v>
      </c>
      <c r="L11" s="31">
        <v>-1.1585270999999999E-2</v>
      </c>
      <c r="M11" s="32">
        <v>2.513E-2</v>
      </c>
      <c r="N11" s="31">
        <v>-0.14152798890000001</v>
      </c>
      <c r="O11" s="31">
        <v>-0.23032894740000001</v>
      </c>
      <c r="P11" s="31">
        <v>-0.34678710899999998</v>
      </c>
      <c r="Q11" s="31">
        <v>0.12641658920000001</v>
      </c>
      <c r="R11" s="31">
        <v>-0.19699384010000001</v>
      </c>
      <c r="S11" s="31">
        <v>4.3965579999999997E-2</v>
      </c>
      <c r="T11" s="31">
        <v>6.1356789000000002E-2</v>
      </c>
      <c r="U11" s="31">
        <v>8.7075367599999995E-2</v>
      </c>
      <c r="V11" s="31">
        <v>9.7603011000000003E-2</v>
      </c>
      <c r="W11" s="31">
        <v>0.10031852600000001</v>
      </c>
      <c r="X11" s="31">
        <v>0.15054184900000001</v>
      </c>
      <c r="Y11" s="31">
        <v>0.42480988400000003</v>
      </c>
      <c r="Z11" s="31">
        <v>0.38117888030000002</v>
      </c>
      <c r="AA11" s="31">
        <v>0.2106365</v>
      </c>
      <c r="AB11" s="31">
        <v>1.2853685E-2</v>
      </c>
      <c r="AC11" s="31">
        <v>7.5519009999999998E-3</v>
      </c>
      <c r="AD11" s="31">
        <v>-6.719165E-3</v>
      </c>
      <c r="AE11" s="31">
        <v>5.9053148999999999E-2</v>
      </c>
      <c r="AF11" s="31">
        <v>3.9739171599999998E-2</v>
      </c>
      <c r="AG11" s="31">
        <v>-1.7608529000000001E-2</v>
      </c>
      <c r="AH11" s="31">
        <v>-2.7552858E-2</v>
      </c>
      <c r="AI11" s="31">
        <v>2.7852979999999999E-3</v>
      </c>
      <c r="AJ11" s="31">
        <v>-3.5509120999999998E-2</v>
      </c>
      <c r="AK11" s="31">
        <v>-1.53499138E-2</v>
      </c>
      <c r="AL11" s="31">
        <v>-7.7251874999999998E-2</v>
      </c>
      <c r="AM11" s="31">
        <v>-6.3741132000000006E-2</v>
      </c>
      <c r="AN11" s="31">
        <v>-4.7261991000000003E-2</v>
      </c>
      <c r="AO11" s="31">
        <v>3.6274391000000003E-2</v>
      </c>
      <c r="AP11" s="31">
        <v>-0.11656899699999999</v>
      </c>
      <c r="AQ11" s="31">
        <v>0.124318821</v>
      </c>
      <c r="AR11" s="32">
        <v>-0.12155630000000001</v>
      </c>
      <c r="AS11" s="31">
        <v>-9.1732407599999996E-2</v>
      </c>
      <c r="AT11" s="31">
        <v>-0.10180015100000001</v>
      </c>
      <c r="AU11" s="31">
        <v>4.9406255000000003E-2</v>
      </c>
      <c r="AV11" s="31">
        <v>-0.13245000000000001</v>
      </c>
      <c r="AW11" s="31">
        <v>-0.12993346</v>
      </c>
      <c r="AX11" s="31">
        <v>-6.2278905000000002E-2</v>
      </c>
      <c r="AY11" s="31">
        <v>0.108137968</v>
      </c>
      <c r="AZ11" s="31">
        <v>6.2388376000000002E-2</v>
      </c>
      <c r="BA11" s="31">
        <v>-3.093457E-3</v>
      </c>
      <c r="BB11" s="31">
        <v>2.0779606999999999E-2</v>
      </c>
      <c r="BC11" s="31">
        <v>-3.7789191999999999E-2</v>
      </c>
      <c r="BD11" s="31">
        <v>-5.3199324999999999E-2</v>
      </c>
      <c r="BE11" s="31">
        <v>-9.0022474000000005E-2</v>
      </c>
      <c r="BF11" s="31">
        <v>6.1687157200000002E-2</v>
      </c>
      <c r="BG11" s="31">
        <v>-7.6960908999999994E-2</v>
      </c>
      <c r="BH11" s="31">
        <v>0.25099860359999998</v>
      </c>
      <c r="BI11" s="31">
        <v>-5.4121753000000002E-2</v>
      </c>
      <c r="BJ11" s="31">
        <v>-3.1862148999999999E-2</v>
      </c>
      <c r="BK11" s="31">
        <v>-2.0864990999999999E-2</v>
      </c>
      <c r="BL11" s="31">
        <v>-1.0452352999999999E-2</v>
      </c>
      <c r="BM11" s="31">
        <v>-6.6184874599999999E-2</v>
      </c>
      <c r="BN11" s="31">
        <v>-1.7391377E-2</v>
      </c>
      <c r="BO11" s="31">
        <v>8.3328010000000008E-3</v>
      </c>
      <c r="BP11" s="31">
        <v>-5.3977370599999998E-2</v>
      </c>
      <c r="BQ11" s="31">
        <v>-3.0069137999999999E-2</v>
      </c>
      <c r="BR11" s="31">
        <v>-2.4559053099999999E-2</v>
      </c>
      <c r="BS11" s="31">
        <v>-5.9351764000000001E-2</v>
      </c>
      <c r="BT11" s="31">
        <v>-5.4300742999999999E-2</v>
      </c>
      <c r="BU11" s="32">
        <v>-3.2168429999999998E-2</v>
      </c>
      <c r="BV11" s="31">
        <v>-2.5076938999999999E-2</v>
      </c>
      <c r="BW11" s="31">
        <v>-6.6490906000000002E-2</v>
      </c>
      <c r="BX11" s="31">
        <v>-4.9277225299999998E-2</v>
      </c>
      <c r="BY11" s="31">
        <v>-8.2399268999999997E-2</v>
      </c>
      <c r="BZ11" s="31">
        <v>-5.7419937999999997E-2</v>
      </c>
      <c r="CA11" s="31">
        <v>-3.023323E-2</v>
      </c>
      <c r="CB11" s="31">
        <v>-0.11987068200000001</v>
      </c>
      <c r="CC11" s="31">
        <v>-4.6198295E-2</v>
      </c>
      <c r="CD11" s="31">
        <v>-7.0113597999999999E-2</v>
      </c>
      <c r="CE11" s="31">
        <v>-4.8823352E-2</v>
      </c>
      <c r="CF11" s="31">
        <v>-4.04417636E-2</v>
      </c>
      <c r="CG11" s="31">
        <v>-7.5266616999999994E-2</v>
      </c>
      <c r="CH11" s="31">
        <v>-0.12923702500000001</v>
      </c>
      <c r="CI11" s="31">
        <v>-0.108527123</v>
      </c>
      <c r="CJ11" s="31">
        <v>-7.4055333000000001E-2</v>
      </c>
      <c r="CK11" s="31">
        <v>-1.8926886E-2</v>
      </c>
      <c r="CL11" s="31">
        <v>-8.0664862000000004E-2</v>
      </c>
      <c r="CM11" s="31">
        <v>0.109322846</v>
      </c>
      <c r="CN11" s="31">
        <v>-2.7888908E-2</v>
      </c>
      <c r="CO11" s="31">
        <v>-8.3062020000000004E-3</v>
      </c>
      <c r="CP11" s="31">
        <v>2.1961905E-2</v>
      </c>
      <c r="CQ11" s="31">
        <v>-0.19737437199999999</v>
      </c>
      <c r="CR11" s="31">
        <v>-0.68762210499999998</v>
      </c>
      <c r="CS11" s="31">
        <v>0.41157110219999998</v>
      </c>
      <c r="CT11" s="31">
        <v>-0.70023220399999997</v>
      </c>
      <c r="CU11" s="33">
        <v>0.41656183299999999</v>
      </c>
    </row>
    <row r="12" spans="1:99" ht="15" thickBot="1" x14ac:dyDescent="0.35">
      <c r="A12" s="29" t="s">
        <v>33</v>
      </c>
      <c r="B12" s="53">
        <v>-0.169565777</v>
      </c>
      <c r="C12" s="53">
        <v>-0.16642686000000001</v>
      </c>
      <c r="D12" s="30">
        <v>-0.22970267699999999</v>
      </c>
      <c r="E12" s="31">
        <v>2.2562970000000002E-2</v>
      </c>
      <c r="F12" s="31">
        <v>-0.18936617</v>
      </c>
      <c r="G12" s="31">
        <v>0.23838366</v>
      </c>
      <c r="H12" s="31">
        <v>-0.16202026180000001</v>
      </c>
      <c r="I12" s="31">
        <v>0.43079334000000002</v>
      </c>
      <c r="J12" s="31">
        <v>-0.112409522</v>
      </c>
      <c r="K12" s="31">
        <v>-1.158527E-2</v>
      </c>
      <c r="L12" s="31">
        <v>1</v>
      </c>
      <c r="M12" s="31">
        <v>-8.194369E-3</v>
      </c>
      <c r="N12" s="31">
        <v>1.9055907E-2</v>
      </c>
      <c r="O12" s="31">
        <v>7.5671719999999998E-2</v>
      </c>
      <c r="P12" s="31">
        <v>0.10945348000000001</v>
      </c>
      <c r="Q12" s="31">
        <v>-4.0185709999999999E-2</v>
      </c>
      <c r="R12" s="31">
        <v>0.15914574000000001</v>
      </c>
      <c r="S12" s="31">
        <v>0.26966085099999998</v>
      </c>
      <c r="T12" s="31">
        <v>5.1376709999999999E-2</v>
      </c>
      <c r="U12" s="31">
        <v>0.15283962000000001</v>
      </c>
      <c r="V12" s="31">
        <v>0.17264994</v>
      </c>
      <c r="W12" s="31">
        <v>4.1444460000000004E-3</v>
      </c>
      <c r="X12" s="31">
        <v>-7.1684049999999999E-2</v>
      </c>
      <c r="Y12" s="31">
        <v>4.3800150000000003E-2</v>
      </c>
      <c r="Z12" s="31">
        <v>-7.0457655999999994E-2</v>
      </c>
      <c r="AA12" s="31">
        <v>-1.5755853E-2</v>
      </c>
      <c r="AB12" s="31">
        <v>-2.1571626999999999E-2</v>
      </c>
      <c r="AC12" s="31">
        <v>-5.5758679999999998E-2</v>
      </c>
      <c r="AD12" s="31">
        <v>-4.6523574999999998E-2</v>
      </c>
      <c r="AE12" s="31">
        <v>-4.2978853999999997E-2</v>
      </c>
      <c r="AF12" s="31">
        <v>-2.3044688000000001E-2</v>
      </c>
      <c r="AG12" s="31">
        <v>4.0318930000000003E-2</v>
      </c>
      <c r="AH12" s="31">
        <v>-4.805508E-2</v>
      </c>
      <c r="AI12" s="31">
        <v>-2.6945219999999999E-2</v>
      </c>
      <c r="AJ12" s="31">
        <v>-6.8012890000000006E-2</v>
      </c>
      <c r="AK12" s="31">
        <v>-2.0413249000000001E-2</v>
      </c>
      <c r="AL12" s="31">
        <v>-5.4494309999999997E-2</v>
      </c>
      <c r="AM12" s="31">
        <v>-1.7375315999999998E-2</v>
      </c>
      <c r="AN12" s="31">
        <v>-3.4891272000000001E-2</v>
      </c>
      <c r="AO12" s="31">
        <v>-8.2479909999999997E-3</v>
      </c>
      <c r="AP12" s="31">
        <v>2.5689189999999998E-3</v>
      </c>
      <c r="AQ12" s="31">
        <v>-7.5031879999999995E-2</v>
      </c>
      <c r="AR12" s="31">
        <v>1.7299399999999999E-2</v>
      </c>
      <c r="AS12" s="31">
        <v>-8.922592E-3</v>
      </c>
      <c r="AT12" s="31">
        <v>-1.296535E-2</v>
      </c>
      <c r="AU12" s="31">
        <v>-6.8588659999999996E-2</v>
      </c>
      <c r="AV12" s="31">
        <v>2.1225768999999998E-2</v>
      </c>
      <c r="AW12" s="31">
        <v>-6.0649372E-2</v>
      </c>
      <c r="AX12" s="31">
        <v>-4.2686149E-2</v>
      </c>
      <c r="AY12" s="31">
        <v>-1.4818542000000001E-2</v>
      </c>
      <c r="AZ12" s="31">
        <v>-1.4435602000000001E-2</v>
      </c>
      <c r="BA12" s="31">
        <v>-3.1271865000000003E-2</v>
      </c>
      <c r="BB12" s="31">
        <v>2.4307234E-2</v>
      </c>
      <c r="BC12" s="31">
        <v>-5.6282850000000002E-3</v>
      </c>
      <c r="BD12" s="31">
        <v>-2.1417528000000002E-2</v>
      </c>
      <c r="BE12" s="31">
        <v>0.17216637000000001</v>
      </c>
      <c r="BF12" s="31">
        <v>0.12980597899999999</v>
      </c>
      <c r="BG12" s="31">
        <v>0.13360322999999999</v>
      </c>
      <c r="BH12" s="31">
        <v>0.14109267449999999</v>
      </c>
      <c r="BI12" s="31">
        <v>0.109955941</v>
      </c>
      <c r="BJ12" s="31">
        <v>0.30156041</v>
      </c>
      <c r="BK12" s="31">
        <v>4.0708607000000001E-2</v>
      </c>
      <c r="BL12" s="31">
        <v>5.2346789999999999E-3</v>
      </c>
      <c r="BM12" s="31">
        <v>-1.8868274599999998E-2</v>
      </c>
      <c r="BN12" s="31">
        <v>-1.6023603000000001E-2</v>
      </c>
      <c r="BO12" s="31">
        <v>-4.2478318000000001E-2</v>
      </c>
      <c r="BP12" s="31">
        <v>-6.7651716200000003E-2</v>
      </c>
      <c r="BQ12" s="31">
        <v>-3.5224193000000001E-2</v>
      </c>
      <c r="BR12" s="31">
        <v>-4.5566926200000003E-2</v>
      </c>
      <c r="BS12" s="31">
        <v>-4.3298303000000003E-2</v>
      </c>
      <c r="BT12" s="31">
        <v>-4.8708632000000002E-2</v>
      </c>
      <c r="BU12" s="32">
        <v>-1.468232E-2</v>
      </c>
      <c r="BV12" s="31">
        <v>-3.0525691000000001E-2</v>
      </c>
      <c r="BW12" s="31">
        <v>-6.7051070000000004E-2</v>
      </c>
      <c r="BX12" s="31">
        <v>-2.3591344E-2</v>
      </c>
      <c r="BY12" s="31">
        <v>-5.2737880000000001E-2</v>
      </c>
      <c r="BZ12" s="31">
        <v>-4.5281202999999999E-2</v>
      </c>
      <c r="CA12" s="31">
        <v>-6.8489449999999993E-2</v>
      </c>
      <c r="CB12" s="31">
        <v>-4.5419632000000001E-2</v>
      </c>
      <c r="CC12" s="31">
        <v>-3.9985922E-2</v>
      </c>
      <c r="CD12" s="31">
        <v>-3.6627251999999999E-2</v>
      </c>
      <c r="CE12" s="31">
        <v>-5.4139640000000003E-2</v>
      </c>
      <c r="CF12" s="31">
        <v>-4.43096168E-2</v>
      </c>
      <c r="CG12" s="31">
        <v>-1.9800899999999999E-3</v>
      </c>
      <c r="CH12" s="31">
        <v>-2.224394E-2</v>
      </c>
      <c r="CI12" s="31">
        <v>1.06437E-4</v>
      </c>
      <c r="CJ12" s="31">
        <v>4.048645E-2</v>
      </c>
      <c r="CK12" s="31">
        <v>-4.5703590000000002E-2</v>
      </c>
      <c r="CL12" s="31">
        <v>2.8100691000000001E-2</v>
      </c>
      <c r="CM12" s="31">
        <v>-5.5365480000000002E-2</v>
      </c>
      <c r="CN12" s="31">
        <v>-4.8727436999999998E-2</v>
      </c>
      <c r="CO12" s="31">
        <v>-4.2673452000000001E-2</v>
      </c>
      <c r="CP12" s="31">
        <v>-5.1529878000000001E-2</v>
      </c>
      <c r="CQ12" s="31">
        <v>0.11885962</v>
      </c>
      <c r="CR12" s="31">
        <v>0.12974630700000001</v>
      </c>
      <c r="CS12" s="31">
        <v>-0.17584432999999999</v>
      </c>
      <c r="CT12" s="31">
        <v>0.18936617</v>
      </c>
      <c r="CU12" s="33">
        <v>-0.23838366</v>
      </c>
    </row>
    <row r="13" spans="1:99" ht="15" thickBot="1" x14ac:dyDescent="0.35">
      <c r="A13" s="29" t="s">
        <v>34</v>
      </c>
      <c r="B13" s="53">
        <v>2.3344321000000001E-2</v>
      </c>
      <c r="C13" s="53">
        <v>-1.9496340000000001E-2</v>
      </c>
      <c r="D13" s="30">
        <v>-3.1615049999999999E-2</v>
      </c>
      <c r="E13" s="31">
        <v>-7.8681600000000004E-2</v>
      </c>
      <c r="F13" s="31">
        <v>-0.15119171000000001</v>
      </c>
      <c r="G13" s="31">
        <v>0.21390621000000001</v>
      </c>
      <c r="H13" s="31">
        <v>-0.13447726300000001</v>
      </c>
      <c r="I13" s="31">
        <v>0.15110424</v>
      </c>
      <c r="J13" s="31">
        <v>-8.9311039999999994E-2</v>
      </c>
      <c r="K13" s="31">
        <v>2.513E-2</v>
      </c>
      <c r="L13" s="31">
        <v>-8.194369E-3</v>
      </c>
      <c r="M13" s="31">
        <v>1</v>
      </c>
      <c r="N13" s="31">
        <v>0.248952385</v>
      </c>
      <c r="O13" s="31">
        <v>0.68045069000000002</v>
      </c>
      <c r="P13" s="31">
        <v>0.66062308000000003</v>
      </c>
      <c r="Q13" s="31">
        <v>0.97762990000000005</v>
      </c>
      <c r="R13" s="31">
        <v>0.12797691</v>
      </c>
      <c r="S13" s="31">
        <v>-4.1675985999999998E-2</v>
      </c>
      <c r="T13" s="31">
        <v>-6.5480060000000007E-2</v>
      </c>
      <c r="U13" s="31">
        <v>-5.9128920000000001E-2</v>
      </c>
      <c r="V13" s="31">
        <v>-5.3466699999999999E-2</v>
      </c>
      <c r="W13" s="31">
        <v>-6.2706448999999997E-2</v>
      </c>
      <c r="X13" s="31">
        <v>-3.9490839999999999E-2</v>
      </c>
      <c r="Y13" s="31">
        <v>-5.8213760000000003E-2</v>
      </c>
      <c r="Z13" s="31">
        <v>-6.079341E-4</v>
      </c>
      <c r="AA13" s="31">
        <v>9.5518980000000003E-2</v>
      </c>
      <c r="AB13" s="31">
        <v>-3.0086280999999999E-2</v>
      </c>
      <c r="AC13" s="31">
        <v>-7.4516499999999999E-2</v>
      </c>
      <c r="AD13" s="31">
        <v>-5.5167530999999999E-2</v>
      </c>
      <c r="AE13" s="31">
        <v>-5.6846030999999998E-2</v>
      </c>
      <c r="AF13" s="31">
        <v>-2.8631064000000001E-2</v>
      </c>
      <c r="AG13" s="31">
        <v>-6.5363640000000001E-2</v>
      </c>
      <c r="AH13" s="31">
        <v>-6.006069E-2</v>
      </c>
      <c r="AI13" s="31">
        <v>-6.4883179999999999E-2</v>
      </c>
      <c r="AJ13" s="31">
        <v>-7.9882010000000003E-2</v>
      </c>
      <c r="AK13" s="31">
        <v>-2.1554584000000002E-2</v>
      </c>
      <c r="AL13" s="31">
        <v>-2.559386E-2</v>
      </c>
      <c r="AM13" s="31">
        <v>-4.0274578999999998E-2</v>
      </c>
      <c r="AN13" s="31">
        <v>-6.0460970000000003E-3</v>
      </c>
      <c r="AO13" s="31">
        <v>4.6264518999999997E-2</v>
      </c>
      <c r="AP13" s="31">
        <v>-7.6401239999999999E-3</v>
      </c>
      <c r="AQ13" s="31">
        <v>6.9221939999999996E-2</v>
      </c>
      <c r="AR13" s="31">
        <v>-1.241127E-2</v>
      </c>
      <c r="AS13" s="31">
        <v>2.4424225000000001E-2</v>
      </c>
      <c r="AT13" s="31">
        <v>2.8692789E-2</v>
      </c>
      <c r="AU13" s="31">
        <v>0.26437126</v>
      </c>
      <c r="AV13" s="31">
        <v>-1.8658769999999999E-3</v>
      </c>
      <c r="AW13" s="31">
        <v>-6.2116822000000002E-2</v>
      </c>
      <c r="AX13" s="31">
        <v>4.6780932999999997E-2</v>
      </c>
      <c r="AY13" s="31">
        <v>0.10763874900000001</v>
      </c>
      <c r="AZ13" s="31">
        <v>1.8515120999999999E-2</v>
      </c>
      <c r="BA13" s="31">
        <v>-3.9645590000000003E-3</v>
      </c>
      <c r="BB13" s="31">
        <v>1.1546345E-2</v>
      </c>
      <c r="BC13" s="31">
        <v>-6.7766720000000001E-3</v>
      </c>
      <c r="BD13" s="31">
        <v>0.13211071799999999</v>
      </c>
      <c r="BE13" s="31">
        <v>9.6296099999999996E-2</v>
      </c>
      <c r="BF13" s="31">
        <v>2.1434399999999999E-4</v>
      </c>
      <c r="BG13" s="31">
        <v>7.6093649999999999E-2</v>
      </c>
      <c r="BH13" s="31">
        <v>-1.66750313E-2</v>
      </c>
      <c r="BI13" s="31">
        <v>1.4390069E-2</v>
      </c>
      <c r="BJ13" s="31">
        <v>2.539568E-2</v>
      </c>
      <c r="BK13" s="31">
        <v>2.9291294999999998E-2</v>
      </c>
      <c r="BL13" s="31">
        <v>6.2353364000000001E-2</v>
      </c>
      <c r="BM13" s="31">
        <v>-2.2083249400000001E-2</v>
      </c>
      <c r="BN13" s="31">
        <v>-1.3326236999999999E-2</v>
      </c>
      <c r="BO13" s="31">
        <v>-1.0441429E-2</v>
      </c>
      <c r="BP13" s="31">
        <v>-9.7585986999999992E-3</v>
      </c>
      <c r="BQ13" s="31">
        <v>-1.1251827000000001E-2</v>
      </c>
      <c r="BR13" s="31">
        <v>7.7055815299999997E-2</v>
      </c>
      <c r="BS13" s="31">
        <v>-5.0237629999999998E-2</v>
      </c>
      <c r="BT13" s="31">
        <v>-1.0025828000000001E-2</v>
      </c>
      <c r="BU13" s="32">
        <v>9.6965410000000006E-5</v>
      </c>
      <c r="BV13" s="31">
        <v>-2.6155265E-2</v>
      </c>
      <c r="BW13" s="31">
        <v>-5.8335100000000001E-2</v>
      </c>
      <c r="BX13" s="31">
        <v>-4.831541E-3</v>
      </c>
      <c r="BY13" s="31">
        <v>-5.5652550000000002E-2</v>
      </c>
      <c r="BZ13" s="31">
        <v>7.5247278000000001E-2</v>
      </c>
      <c r="CA13" s="31">
        <v>-6.5866499999999994E-2</v>
      </c>
      <c r="CB13" s="31">
        <v>1.597085E-3</v>
      </c>
      <c r="CC13" s="31">
        <v>-3.4774485000000001E-2</v>
      </c>
      <c r="CD13" s="31">
        <v>-3.3711657999999999E-2</v>
      </c>
      <c r="CE13" s="31">
        <v>-6.2706300000000006E-2</v>
      </c>
      <c r="CF13" s="31">
        <v>-8.8636599999999998E-5</v>
      </c>
      <c r="CG13" s="31">
        <v>4.6212892999999998E-2</v>
      </c>
      <c r="CH13" s="31">
        <v>2.698484E-2</v>
      </c>
      <c r="CI13" s="31">
        <v>3.7716529999999998E-2</v>
      </c>
      <c r="CJ13" s="31">
        <v>3.5626489999999997E-2</v>
      </c>
      <c r="CK13" s="31">
        <v>-4.5358728000000001E-2</v>
      </c>
      <c r="CL13" s="31">
        <v>-7.1664859999999997E-3</v>
      </c>
      <c r="CM13" s="31">
        <v>-5.4578689999999999E-2</v>
      </c>
      <c r="CN13" s="31">
        <v>-1.6961522999999999E-2</v>
      </c>
      <c r="CO13" s="31">
        <v>-5.7700781999999999E-2</v>
      </c>
      <c r="CP13" s="31">
        <v>-4.2200064000000002E-2</v>
      </c>
      <c r="CQ13" s="31">
        <v>0.12862575000000001</v>
      </c>
      <c r="CR13" s="31">
        <v>-4.6167995000000003E-2</v>
      </c>
      <c r="CS13" s="31">
        <v>-3.1917180000000003E-2</v>
      </c>
      <c r="CT13" s="31">
        <v>0.15119171000000001</v>
      </c>
      <c r="CU13" s="33">
        <v>-0.21390621000000001</v>
      </c>
    </row>
    <row r="14" spans="1:99" ht="15" thickBot="1" x14ac:dyDescent="0.35">
      <c r="A14" s="29" t="s">
        <v>35</v>
      </c>
      <c r="B14" s="53">
        <v>-0.11700917500000001</v>
      </c>
      <c r="C14" s="53">
        <v>-0.12239347</v>
      </c>
      <c r="D14" s="30">
        <v>-0.177633664</v>
      </c>
      <c r="E14" s="31">
        <v>-7.812028E-2</v>
      </c>
      <c r="F14" s="31">
        <v>-0.19499849</v>
      </c>
      <c r="G14" s="31">
        <v>0.20853921</v>
      </c>
      <c r="H14" s="31">
        <v>-7.6195415399999994E-2</v>
      </c>
      <c r="I14" s="31">
        <v>6.4235990000000007E-2</v>
      </c>
      <c r="J14" s="31">
        <v>-2.58567E-2</v>
      </c>
      <c r="K14" s="31">
        <v>-0.14152798999999999</v>
      </c>
      <c r="L14" s="31">
        <v>1.9055907E-2</v>
      </c>
      <c r="M14" s="31">
        <v>0.248952385</v>
      </c>
      <c r="N14" s="31">
        <v>1</v>
      </c>
      <c r="O14" s="31">
        <v>0.19111779000000001</v>
      </c>
      <c r="P14" s="31">
        <v>0.44972484000000001</v>
      </c>
      <c r="Q14" s="31">
        <v>0.1634641</v>
      </c>
      <c r="R14" s="31">
        <v>6.7152199999999995E-2</v>
      </c>
      <c r="S14" s="31">
        <v>-3.317122E-3</v>
      </c>
      <c r="T14" s="31">
        <v>-2.6818829999999998E-2</v>
      </c>
      <c r="U14" s="31">
        <v>-2.241226E-2</v>
      </c>
      <c r="V14" s="31">
        <v>-3.1875279999999999E-2</v>
      </c>
      <c r="W14" s="31">
        <v>-3.4639147000000002E-2</v>
      </c>
      <c r="X14" s="31">
        <v>-3.513355E-2</v>
      </c>
      <c r="Y14" s="31">
        <v>-6.219877E-2</v>
      </c>
      <c r="Z14" s="31">
        <v>-4.7310757100000003E-2</v>
      </c>
      <c r="AA14" s="31">
        <v>-1.1742516E-2</v>
      </c>
      <c r="AB14" s="31">
        <v>-1.1331467E-2</v>
      </c>
      <c r="AC14" s="31">
        <v>-3.0091630000000001E-2</v>
      </c>
      <c r="AD14" s="31">
        <v>-2.3434776000000001E-2</v>
      </c>
      <c r="AE14" s="31">
        <v>-2.2704914999999999E-2</v>
      </c>
      <c r="AF14" s="31">
        <v>-1.5571600999999999E-2</v>
      </c>
      <c r="AG14" s="31">
        <v>-2.596132E-2</v>
      </c>
      <c r="AH14" s="31">
        <v>-3.6485509999999999E-2</v>
      </c>
      <c r="AI14" s="31">
        <v>-3.2584969999999998E-2</v>
      </c>
      <c r="AJ14" s="31">
        <v>-3.3824939999999998E-2</v>
      </c>
      <c r="AK14" s="31">
        <v>-1.1331467E-2</v>
      </c>
      <c r="AL14" s="31">
        <v>-2.5021229999999998E-2</v>
      </c>
      <c r="AM14" s="31">
        <v>-9.8858899999999996E-3</v>
      </c>
      <c r="AN14" s="31">
        <v>-2.3881112999999999E-2</v>
      </c>
      <c r="AO14" s="31">
        <v>-3.8899706999999999E-2</v>
      </c>
      <c r="AP14" s="31">
        <v>4.0888739E-2</v>
      </c>
      <c r="AQ14" s="31">
        <v>-3.5927870000000001E-2</v>
      </c>
      <c r="AR14" s="31">
        <v>1.359985E-2</v>
      </c>
      <c r="AS14" s="31">
        <v>6.9936877999999994E-2</v>
      </c>
      <c r="AT14" s="31">
        <v>4.3640545000000003E-2</v>
      </c>
      <c r="AU14" s="31">
        <v>2.5404510000000002E-2</v>
      </c>
      <c r="AV14" s="31">
        <v>8.9871620999999999E-2</v>
      </c>
      <c r="AW14" s="31">
        <v>3.6029787000000001E-2</v>
      </c>
      <c r="AX14" s="31">
        <v>5.3966689999999998E-3</v>
      </c>
      <c r="AY14" s="31">
        <v>-9.5121170000000005E-3</v>
      </c>
      <c r="AZ14" s="31">
        <v>-1.6034990999999998E-2</v>
      </c>
      <c r="BA14" s="31">
        <v>1.5881098999999999E-2</v>
      </c>
      <c r="BB14" s="31">
        <v>-6.7522069999999997E-3</v>
      </c>
      <c r="BC14" s="31">
        <v>-2.2704914999999999E-2</v>
      </c>
      <c r="BD14" s="31">
        <v>8.9314824000000001E-2</v>
      </c>
      <c r="BE14" s="31">
        <v>7.0428900000000003E-2</v>
      </c>
      <c r="BF14" s="31">
        <v>-2.0110870999999999E-2</v>
      </c>
      <c r="BG14" s="31">
        <v>5.6559129999999999E-2</v>
      </c>
      <c r="BH14" s="31">
        <v>-4.2741993399999997E-2</v>
      </c>
      <c r="BI14" s="31">
        <v>7.6325730000000001E-3</v>
      </c>
      <c r="BJ14" s="31">
        <v>1.8689999999999998E-2</v>
      </c>
      <c r="BK14" s="31">
        <v>9.8494429999999994E-3</v>
      </c>
      <c r="BL14" s="31">
        <v>-1.4581504E-2</v>
      </c>
      <c r="BM14" s="31">
        <v>2.1952819999999999E-4</v>
      </c>
      <c r="BN14" s="31">
        <v>-1.1331467E-2</v>
      </c>
      <c r="BO14" s="31">
        <v>-1.9503189000000001E-2</v>
      </c>
      <c r="BP14" s="31">
        <v>-2.1215510000000001E-4</v>
      </c>
      <c r="BQ14" s="31">
        <v>-9.5121170000000005E-3</v>
      </c>
      <c r="BR14" s="31">
        <v>0.3579292161</v>
      </c>
      <c r="BS14" s="31">
        <v>-1.3605808E-2</v>
      </c>
      <c r="BT14" s="31">
        <v>4.0391679999999999E-2</v>
      </c>
      <c r="BU14" s="32">
        <v>1.497738E-2</v>
      </c>
      <c r="BV14" s="31">
        <v>-1.6034990999999998E-2</v>
      </c>
      <c r="BW14" s="31">
        <v>-2.1852369999999999E-2</v>
      </c>
      <c r="BX14" s="31">
        <v>-2.5400570000000001E-2</v>
      </c>
      <c r="BY14" s="31">
        <v>-1.372394E-2</v>
      </c>
      <c r="BZ14" s="31">
        <v>-2.5101248E-2</v>
      </c>
      <c r="CA14" s="31">
        <v>-3.4472299999999997E-2</v>
      </c>
      <c r="CB14" s="31">
        <v>4.2974832999999997E-2</v>
      </c>
      <c r="CC14" s="31">
        <v>-2.2704914999999999E-2</v>
      </c>
      <c r="CD14" s="31">
        <v>-1.6536830999999998E-2</v>
      </c>
      <c r="CE14" s="31">
        <v>-2.5101249999999999E-2</v>
      </c>
      <c r="CF14" s="31">
        <v>-1.9503188899999999E-2</v>
      </c>
      <c r="CG14" s="31">
        <v>-5.8889299999999997E-3</v>
      </c>
      <c r="CH14" s="31">
        <v>6.4802120000000005E-2</v>
      </c>
      <c r="CI14" s="31">
        <v>2.9322455000000001E-2</v>
      </c>
      <c r="CJ14" s="31">
        <v>-1.9144979999999999E-2</v>
      </c>
      <c r="CK14" s="31">
        <v>-7.708426E-3</v>
      </c>
      <c r="CL14" s="31">
        <v>2.553788E-3</v>
      </c>
      <c r="CM14" s="31">
        <v>-2.5101249999999999E-2</v>
      </c>
      <c r="CN14" s="31">
        <v>-1.0130116999999999E-2</v>
      </c>
      <c r="CO14" s="31">
        <v>-2.2704914999999999E-2</v>
      </c>
      <c r="CP14" s="31">
        <v>-6.2946349999999998E-3</v>
      </c>
      <c r="CQ14" s="31">
        <v>6.1732870000000002E-2</v>
      </c>
      <c r="CR14" s="31">
        <v>5.1463301000000003E-2</v>
      </c>
      <c r="CS14" s="31">
        <v>-0.13096577000000001</v>
      </c>
      <c r="CT14" s="31">
        <v>0.19499849</v>
      </c>
      <c r="CU14" s="33">
        <v>-0.20853921</v>
      </c>
    </row>
    <row r="15" spans="1:99" ht="15" thickBot="1" x14ac:dyDescent="0.35">
      <c r="A15" s="29" t="s">
        <v>36</v>
      </c>
      <c r="B15" s="53">
        <v>-0.219150652</v>
      </c>
      <c r="C15" s="53">
        <v>-0.24447906</v>
      </c>
      <c r="D15" s="30">
        <v>-0.27253585299999999</v>
      </c>
      <c r="E15" s="31">
        <v>-0.16097120000000001</v>
      </c>
      <c r="F15" s="31">
        <v>-0.41679495</v>
      </c>
      <c r="G15" s="31">
        <v>0.47381677999999999</v>
      </c>
      <c r="H15" s="31">
        <v>-0.2092640654</v>
      </c>
      <c r="I15" s="31">
        <v>0.26615708999999999</v>
      </c>
      <c r="J15" s="31">
        <v>-4.3679878999999998E-2</v>
      </c>
      <c r="K15" s="31">
        <v>-0.23032895</v>
      </c>
      <c r="L15" s="31">
        <v>7.5671719999999998E-2</v>
      </c>
      <c r="M15" s="31">
        <v>0.68045068600000003</v>
      </c>
      <c r="N15" s="31">
        <v>0.19111779200000001</v>
      </c>
      <c r="O15" s="31">
        <v>1</v>
      </c>
      <c r="P15" s="31">
        <v>0.88585530000000001</v>
      </c>
      <c r="Q15" s="31">
        <v>0.54297567000000002</v>
      </c>
      <c r="R15" s="31">
        <v>0.22089518999999999</v>
      </c>
      <c r="S15" s="31">
        <v>-4.4448500000000002E-3</v>
      </c>
      <c r="T15" s="31">
        <v>-7.0381579999999999E-2</v>
      </c>
      <c r="U15" s="31">
        <v>-6.3422249999999999E-2</v>
      </c>
      <c r="V15" s="31">
        <v>-4.1883200000000002E-2</v>
      </c>
      <c r="W15" s="31">
        <v>-6.3697127000000006E-2</v>
      </c>
      <c r="X15" s="31">
        <v>-9.0041510000000005E-2</v>
      </c>
      <c r="Y15" s="31">
        <v>-0.10770647</v>
      </c>
      <c r="Z15" s="31">
        <v>-8.6345176499999995E-2</v>
      </c>
      <c r="AA15" s="31">
        <v>-1.5886289000000001E-2</v>
      </c>
      <c r="AB15" s="31">
        <v>-3.1756353000000001E-2</v>
      </c>
      <c r="AC15" s="31">
        <v>-7.9389020000000005E-2</v>
      </c>
      <c r="AD15" s="31">
        <v>-6.0923962999999998E-2</v>
      </c>
      <c r="AE15" s="31">
        <v>-6.0455436000000001E-2</v>
      </c>
      <c r="AF15" s="31">
        <v>-5.1294456000000002E-2</v>
      </c>
      <c r="AG15" s="31">
        <v>-5.607641E-2</v>
      </c>
      <c r="AH15" s="31">
        <v>-7.7135190000000006E-2</v>
      </c>
      <c r="AI15" s="31">
        <v>-6.9603650000000003E-2</v>
      </c>
      <c r="AJ15" s="31">
        <v>-8.7070110000000006E-2</v>
      </c>
      <c r="AK15" s="31">
        <v>-2.4714014999999999E-2</v>
      </c>
      <c r="AL15" s="31">
        <v>-4.5311419999999998E-2</v>
      </c>
      <c r="AM15" s="31">
        <v>-3.1884821000000001E-2</v>
      </c>
      <c r="AN15" s="31">
        <v>-2.0250792E-2</v>
      </c>
      <c r="AO15" s="31">
        <v>-1.2272141E-2</v>
      </c>
      <c r="AP15" s="31">
        <v>2.2238385999999999E-2</v>
      </c>
      <c r="AQ15" s="31">
        <v>-1.7849E-2</v>
      </c>
      <c r="AR15" s="31">
        <v>7.3463459999999994E-2</v>
      </c>
      <c r="AS15" s="31">
        <v>0.124526794</v>
      </c>
      <c r="AT15" s="31">
        <v>0.12796574499999999</v>
      </c>
      <c r="AU15" s="31">
        <v>0.23212136999999999</v>
      </c>
      <c r="AV15" s="31">
        <v>9.4827745000000005E-2</v>
      </c>
      <c r="AW15" s="31">
        <v>-1.2539980000000001E-3</v>
      </c>
      <c r="AX15" s="31">
        <v>-4.2743346000000002E-2</v>
      </c>
      <c r="AY15" s="31">
        <v>-3.777987E-3</v>
      </c>
      <c r="AZ15" s="31">
        <v>-5.8233260000000002E-3</v>
      </c>
      <c r="BA15" s="31">
        <v>-6.2115200000000003E-4</v>
      </c>
      <c r="BB15" s="31">
        <v>4.4579215999999998E-2</v>
      </c>
      <c r="BC15" s="31">
        <v>-1.1949675999999999E-2</v>
      </c>
      <c r="BD15" s="31">
        <v>0.205179744</v>
      </c>
      <c r="BE15" s="31">
        <v>0.21555994000000001</v>
      </c>
      <c r="BF15" s="31">
        <v>-1.8742737999999998E-2</v>
      </c>
      <c r="BG15" s="31">
        <v>0.14522546</v>
      </c>
      <c r="BH15" s="31">
        <v>-3.1270705900000001E-2</v>
      </c>
      <c r="BI15" s="31">
        <v>6.5269886999999999E-2</v>
      </c>
      <c r="BJ15" s="31">
        <v>3.0868940000000001E-2</v>
      </c>
      <c r="BK15" s="31">
        <v>3.5447172999999998E-2</v>
      </c>
      <c r="BL15" s="31">
        <v>5.7082149999999998E-2</v>
      </c>
      <c r="BM15" s="31">
        <v>-1.44297114E-2</v>
      </c>
      <c r="BN15" s="31">
        <v>-8.1645209999999992E-3</v>
      </c>
      <c r="BO15" s="31">
        <v>-4.0940890000000004E-3</v>
      </c>
      <c r="BP15" s="31">
        <v>2.8823815E-3</v>
      </c>
      <c r="BQ15" s="31">
        <v>-2.820346E-2</v>
      </c>
      <c r="BR15" s="31">
        <v>-1.34078737E-2</v>
      </c>
      <c r="BS15" s="31">
        <v>-5.6188139999999998E-2</v>
      </c>
      <c r="BT15" s="31">
        <v>-1.3716156E-2</v>
      </c>
      <c r="BU15" s="32">
        <v>2.8628449999999999E-4</v>
      </c>
      <c r="BV15" s="31">
        <v>-3.7962088999999997E-2</v>
      </c>
      <c r="BW15" s="31">
        <v>-5.9188249999999998E-2</v>
      </c>
      <c r="BX15" s="31">
        <v>-3.5034797999999999E-2</v>
      </c>
      <c r="BY15" s="31">
        <v>-3.4696530000000003E-2</v>
      </c>
      <c r="BZ15" s="31">
        <v>3.0949811000000001E-2</v>
      </c>
      <c r="CA15" s="31">
        <v>-8.2215730000000001E-2</v>
      </c>
      <c r="CB15" s="31">
        <v>-3.7238729999999999E-3</v>
      </c>
      <c r="CC15" s="31">
        <v>-4.6168285000000003E-2</v>
      </c>
      <c r="CD15" s="31">
        <v>-3.5702869999999998E-2</v>
      </c>
      <c r="CE15" s="31">
        <v>-7.1908420000000001E-2</v>
      </c>
      <c r="CF15" s="31">
        <v>-4.37171399E-2</v>
      </c>
      <c r="CG15" s="31">
        <v>2.02367E-3</v>
      </c>
      <c r="CH15" s="31">
        <v>5.3401949999999997E-2</v>
      </c>
      <c r="CI15" s="31">
        <v>7.5647431000000001E-2</v>
      </c>
      <c r="CJ15" s="31">
        <v>0.11291323</v>
      </c>
      <c r="CK15" s="31">
        <v>-4.6558634000000002E-2</v>
      </c>
      <c r="CL15" s="31">
        <v>8.0884370000000004E-3</v>
      </c>
      <c r="CM15" s="31">
        <v>-5.3474090000000002E-2</v>
      </c>
      <c r="CN15" s="31">
        <v>-4.4494510000000001E-3</v>
      </c>
      <c r="CO15" s="31">
        <v>-6.1513743000000003E-2</v>
      </c>
      <c r="CP15" s="31">
        <v>-4.0103979999999997E-2</v>
      </c>
      <c r="CQ15" s="31">
        <v>0.22779725000000001</v>
      </c>
      <c r="CR15" s="31">
        <v>0.15290970400000001</v>
      </c>
      <c r="CS15" s="31">
        <v>-0.13806151999999999</v>
      </c>
      <c r="CT15" s="31">
        <v>0.41679495</v>
      </c>
      <c r="CU15" s="33">
        <v>-0.47381677999999999</v>
      </c>
    </row>
    <row r="16" spans="1:99" ht="15" thickBot="1" x14ac:dyDescent="0.35">
      <c r="A16" s="29" t="s">
        <v>37</v>
      </c>
      <c r="B16" s="53">
        <v>-0.31870732299999999</v>
      </c>
      <c r="C16" s="53">
        <v>-0.35228226000000001</v>
      </c>
      <c r="D16" s="30">
        <v>-0.40001076400000002</v>
      </c>
      <c r="E16" s="31">
        <v>-0.23406004</v>
      </c>
      <c r="F16" s="31">
        <v>-0.51811558999999996</v>
      </c>
      <c r="G16" s="31">
        <v>0.58446175</v>
      </c>
      <c r="H16" s="31">
        <v>-0.24280860600000001</v>
      </c>
      <c r="I16" s="31">
        <v>0.32106431000000002</v>
      </c>
      <c r="J16" s="31">
        <v>-5.2455096999999999E-2</v>
      </c>
      <c r="K16" s="31">
        <v>-0.34678711000000001</v>
      </c>
      <c r="L16" s="31">
        <v>0.10945348100000001</v>
      </c>
      <c r="M16" s="31">
        <v>0.660623077</v>
      </c>
      <c r="N16" s="31">
        <v>0.44972484099999999</v>
      </c>
      <c r="O16" s="31">
        <v>0.88585530000000001</v>
      </c>
      <c r="P16" s="31">
        <v>1</v>
      </c>
      <c r="Q16" s="31">
        <v>0.48794517999999998</v>
      </c>
      <c r="R16" s="31">
        <v>0.30662771999999999</v>
      </c>
      <c r="S16" s="31">
        <v>-2.6801203999999999E-2</v>
      </c>
      <c r="T16" s="31">
        <v>-8.2411100000000001E-2</v>
      </c>
      <c r="U16" s="31">
        <v>-7.4662610000000004E-2</v>
      </c>
      <c r="V16" s="31">
        <v>-5.3704719999999997E-2</v>
      </c>
      <c r="W16" s="31">
        <v>-7.4841846000000004E-2</v>
      </c>
      <c r="X16" s="31">
        <v>-9.5903719999999998E-2</v>
      </c>
      <c r="Y16" s="31">
        <v>-0.13993438999999999</v>
      </c>
      <c r="Z16" s="31">
        <v>-0.1125958791</v>
      </c>
      <c r="AA16" s="31">
        <v>-8.7359150000000003E-3</v>
      </c>
      <c r="AB16" s="31">
        <v>-3.2772076999999997E-2</v>
      </c>
      <c r="AC16" s="31">
        <v>-8.4521739999999998E-2</v>
      </c>
      <c r="AD16" s="31">
        <v>-6.725391E-2</v>
      </c>
      <c r="AE16" s="31">
        <v>-6.6059676999999997E-2</v>
      </c>
      <c r="AF16" s="31">
        <v>-4.7783851000000002E-2</v>
      </c>
      <c r="AG16" s="31">
        <v>-6.527057E-2</v>
      </c>
      <c r="AH16" s="31">
        <v>-8.9604630000000005E-2</v>
      </c>
      <c r="AI16" s="31">
        <v>-8.3122829999999995E-2</v>
      </c>
      <c r="AJ16" s="31">
        <v>-9.9772860000000005E-2</v>
      </c>
      <c r="AK16" s="31">
        <v>-2.8208884E-2</v>
      </c>
      <c r="AL16" s="31">
        <v>-6.6636940000000006E-2</v>
      </c>
      <c r="AM16" s="31">
        <v>-3.4257273999999997E-2</v>
      </c>
      <c r="AN16" s="31">
        <v>-4.1981914000000002E-2</v>
      </c>
      <c r="AO16" s="31">
        <v>-2.2270326999999999E-2</v>
      </c>
      <c r="AP16" s="31">
        <v>3.5822087000000002E-2</v>
      </c>
      <c r="AQ16" s="31">
        <v>-1.9334589999999999E-2</v>
      </c>
      <c r="AR16" s="31">
        <v>6.0686009999999999E-2</v>
      </c>
      <c r="AS16" s="31">
        <v>0.137014734</v>
      </c>
      <c r="AT16" s="31">
        <v>0.15160170100000001</v>
      </c>
      <c r="AU16" s="31">
        <v>0.19758121000000001</v>
      </c>
      <c r="AV16" s="31">
        <v>0.124681034</v>
      </c>
      <c r="AW16" s="31">
        <v>-2.7217783999999998E-2</v>
      </c>
      <c r="AX16" s="31">
        <v>-2.5877089999999998E-2</v>
      </c>
      <c r="AY16" s="31">
        <v>-1.3991241E-2</v>
      </c>
      <c r="AZ16" s="31">
        <v>-8.8560989999999992E-3</v>
      </c>
      <c r="BA16" s="31">
        <v>-2.4363345000000002E-2</v>
      </c>
      <c r="BB16" s="31">
        <v>3.6090141999999999E-2</v>
      </c>
      <c r="BC16" s="31">
        <v>8.9783780000000004E-3</v>
      </c>
      <c r="BD16" s="31">
        <v>0.16993185199999999</v>
      </c>
      <c r="BE16" s="31">
        <v>0.28106643999999997</v>
      </c>
      <c r="BF16" s="31">
        <v>-2.3633627000000001E-2</v>
      </c>
      <c r="BG16" s="31">
        <v>0.18431639</v>
      </c>
      <c r="BH16" s="31">
        <v>-7.1088386599999998E-2</v>
      </c>
      <c r="BI16" s="31">
        <v>6.8177177000000005E-2</v>
      </c>
      <c r="BJ16" s="31">
        <v>4.07912E-2</v>
      </c>
      <c r="BK16" s="31">
        <v>2.1780358999999999E-2</v>
      </c>
      <c r="BL16" s="31">
        <v>2.9123330999999999E-2</v>
      </c>
      <c r="BM16" s="31">
        <v>1.5324794900000001E-2</v>
      </c>
      <c r="BN16" s="31">
        <v>2.7893599999999998E-3</v>
      </c>
      <c r="BO16" s="31">
        <v>-1.3358528999999999E-2</v>
      </c>
      <c r="BP16" s="31">
        <v>1.4760861199999999E-2</v>
      </c>
      <c r="BQ16" s="31">
        <v>-1.8027340000000001E-3</v>
      </c>
      <c r="BR16" s="31">
        <v>0.10677738069999999</v>
      </c>
      <c r="BS16" s="31">
        <v>-5.0676142E-2</v>
      </c>
      <c r="BT16" s="31">
        <v>1.3039611E-2</v>
      </c>
      <c r="BU16" s="32">
        <v>2.387446E-2</v>
      </c>
      <c r="BV16" s="31">
        <v>-3.2570003E-2</v>
      </c>
      <c r="BW16" s="31">
        <v>-7.0127480000000006E-2</v>
      </c>
      <c r="BX16" s="31">
        <v>-4.4468296999999997E-2</v>
      </c>
      <c r="BY16" s="31">
        <v>-5.1874869999999997E-2</v>
      </c>
      <c r="BZ16" s="31">
        <v>-2.6809540000000001E-3</v>
      </c>
      <c r="CA16" s="31">
        <v>-8.7155969999999999E-2</v>
      </c>
      <c r="CB16" s="31">
        <v>2.4550252000000002E-2</v>
      </c>
      <c r="CC16" s="31">
        <v>-5.1083594000000003E-2</v>
      </c>
      <c r="CD16" s="31">
        <v>-4.7463837000000002E-2</v>
      </c>
      <c r="CE16" s="31">
        <v>-7.8373230000000002E-2</v>
      </c>
      <c r="CF16" s="31">
        <v>-5.1875384900000002E-2</v>
      </c>
      <c r="CG16" s="31">
        <v>-9.7387529999999993E-3</v>
      </c>
      <c r="CH16" s="31">
        <v>0.13093463</v>
      </c>
      <c r="CI16" s="31">
        <v>0.13227894300000001</v>
      </c>
      <c r="CJ16" s="31">
        <v>0.10409242</v>
      </c>
      <c r="CK16" s="31">
        <v>-5.2862997000000002E-2</v>
      </c>
      <c r="CL16" s="31">
        <v>2.6675880999999999E-2</v>
      </c>
      <c r="CM16" s="31">
        <v>-6.864307E-2</v>
      </c>
      <c r="CN16" s="31">
        <v>-1.2948361E-2</v>
      </c>
      <c r="CO16" s="31">
        <v>-6.3695031999999999E-2</v>
      </c>
      <c r="CP16" s="31">
        <v>-4.1925298E-2</v>
      </c>
      <c r="CQ16" s="31">
        <v>0.29006449000000001</v>
      </c>
      <c r="CR16" s="31">
        <v>0.20837650799999999</v>
      </c>
      <c r="CS16" s="31">
        <v>-0.23130514999999999</v>
      </c>
      <c r="CT16" s="31">
        <v>0.51811558999999996</v>
      </c>
      <c r="CU16" s="33">
        <v>-0.58446175</v>
      </c>
    </row>
    <row r="17" spans="1:99" ht="15" thickBot="1" x14ac:dyDescent="0.35">
      <c r="A17" s="29" t="s">
        <v>38</v>
      </c>
      <c r="B17" s="53">
        <v>0.116441188</v>
      </c>
      <c r="C17" s="53">
        <v>7.6028170000000006E-2</v>
      </c>
      <c r="D17" s="30">
        <v>7.5327846000000004E-2</v>
      </c>
      <c r="E17" s="31">
        <v>-2.5914599999999999E-2</v>
      </c>
      <c r="F17" s="31">
        <v>-3.0586720000000001E-2</v>
      </c>
      <c r="G17" s="31">
        <v>8.495461E-2</v>
      </c>
      <c r="H17" s="31">
        <v>-8.8366334199999994E-2</v>
      </c>
      <c r="I17" s="31">
        <v>8.5745909999999995E-2</v>
      </c>
      <c r="J17" s="31">
        <v>-8.9199283000000004E-2</v>
      </c>
      <c r="K17" s="31">
        <v>0.12641659</v>
      </c>
      <c r="L17" s="31">
        <v>-4.0185711999999998E-2</v>
      </c>
      <c r="M17" s="31">
        <v>0.97762990000000005</v>
      </c>
      <c r="N17" s="31">
        <v>0.163464099</v>
      </c>
      <c r="O17" s="31">
        <v>0.54297567000000002</v>
      </c>
      <c r="P17" s="31">
        <v>0.48794517999999998</v>
      </c>
      <c r="Q17" s="31">
        <v>1</v>
      </c>
      <c r="R17" s="31">
        <v>6.2910439999999998E-2</v>
      </c>
      <c r="S17" s="31">
        <v>-4.0937473000000002E-2</v>
      </c>
      <c r="T17" s="31">
        <v>-5.3048350000000001E-2</v>
      </c>
      <c r="U17" s="31">
        <v>-4.7834769999999999E-2</v>
      </c>
      <c r="V17" s="31">
        <v>-4.7124029999999997E-2</v>
      </c>
      <c r="W17" s="31">
        <v>-5.1902410000000003E-2</v>
      </c>
      <c r="X17" s="31">
        <v>-1.9004409999999999E-2</v>
      </c>
      <c r="Y17" s="31">
        <v>-2.846137E-2</v>
      </c>
      <c r="Z17" s="31">
        <v>3.0826456799999999E-2</v>
      </c>
      <c r="AA17" s="31">
        <v>0.113548925</v>
      </c>
      <c r="AB17" s="31">
        <v>-2.5800969999999999E-2</v>
      </c>
      <c r="AC17" s="31">
        <v>-6.2963489999999997E-2</v>
      </c>
      <c r="AD17" s="31">
        <v>-4.5303656999999997E-2</v>
      </c>
      <c r="AE17" s="31">
        <v>-4.7655885000000002E-2</v>
      </c>
      <c r="AF17" s="31">
        <v>-1.9904246E-2</v>
      </c>
      <c r="AG17" s="31">
        <v>-5.7746810000000003E-2</v>
      </c>
      <c r="AH17" s="31">
        <v>-4.473187E-2</v>
      </c>
      <c r="AI17" s="31">
        <v>-5.2168010000000001E-2</v>
      </c>
      <c r="AJ17" s="31">
        <v>-6.4902950000000001E-2</v>
      </c>
      <c r="AK17" s="31">
        <v>-1.7115378000000001E-2</v>
      </c>
      <c r="AL17" s="31">
        <v>-1.1068369999999999E-2</v>
      </c>
      <c r="AM17" s="31">
        <v>-3.7232920000000003E-2</v>
      </c>
      <c r="AN17" s="31">
        <v>4.6998739999999997E-3</v>
      </c>
      <c r="AO17" s="31">
        <v>6.0059874999999999E-2</v>
      </c>
      <c r="AP17" s="31">
        <v>-1.8925839E-2</v>
      </c>
      <c r="AQ17" s="31">
        <v>8.5896630000000002E-2</v>
      </c>
      <c r="AR17" s="31">
        <v>-3.1477709999999999E-2</v>
      </c>
      <c r="AS17" s="31">
        <v>-1.0010129E-2</v>
      </c>
      <c r="AT17" s="31">
        <v>-9.1011919999999993E-3</v>
      </c>
      <c r="AU17" s="31">
        <v>0.25203196999999999</v>
      </c>
      <c r="AV17" s="31">
        <v>-3.7083485999999999E-2</v>
      </c>
      <c r="AW17" s="31">
        <v>-6.4644557000000005E-2</v>
      </c>
      <c r="AX17" s="31">
        <v>6.1615267000000001E-2</v>
      </c>
      <c r="AY17" s="31">
        <v>0.12904785699999999</v>
      </c>
      <c r="AZ17" s="31">
        <v>2.4007838E-2</v>
      </c>
      <c r="BA17" s="31">
        <v>2.2139949999999999E-3</v>
      </c>
      <c r="BB17" s="31">
        <v>3.2950169999999999E-3</v>
      </c>
      <c r="BC17" s="31">
        <v>-1.0375587E-2</v>
      </c>
      <c r="BD17" s="31">
        <v>0.106014917</v>
      </c>
      <c r="BE17" s="31">
        <v>3.323019E-2</v>
      </c>
      <c r="BF17" s="31">
        <v>6.8846929999999999E-3</v>
      </c>
      <c r="BG17" s="31">
        <v>3.6859669999999997E-2</v>
      </c>
      <c r="BH17" s="31">
        <v>5.3725050000000003E-4</v>
      </c>
      <c r="BI17" s="31">
        <v>-2.3498909999999998E-3</v>
      </c>
      <c r="BJ17" s="31">
        <v>1.8129800000000001E-2</v>
      </c>
      <c r="BK17" s="31">
        <v>2.7951660999999999E-2</v>
      </c>
      <c r="BL17" s="31">
        <v>6.4337953000000003E-2</v>
      </c>
      <c r="BM17" s="31">
        <v>-2.9974857099999998E-2</v>
      </c>
      <c r="BN17" s="31">
        <v>-1.6277682000000002E-2</v>
      </c>
      <c r="BO17" s="31">
        <v>-8.4399209999999995E-3</v>
      </c>
      <c r="BP17" s="31">
        <v>-1.54872954E-2</v>
      </c>
      <c r="BQ17" s="31">
        <v>-1.2579923999999999E-2</v>
      </c>
      <c r="BR17" s="31">
        <v>5.9673984399999998E-2</v>
      </c>
      <c r="BS17" s="31">
        <v>-4.4196755999999997E-2</v>
      </c>
      <c r="BT17" s="31">
        <v>-1.5296028999999999E-2</v>
      </c>
      <c r="BU17" s="32">
        <v>-6.5780359999999998E-3</v>
      </c>
      <c r="BV17" s="31">
        <v>-2.1287383E-2</v>
      </c>
      <c r="BW17" s="31">
        <v>-4.8196269999999999E-2</v>
      </c>
      <c r="BX17" s="31">
        <v>6.7997250000000004E-3</v>
      </c>
      <c r="BY17" s="31">
        <v>-5.0163909999999999E-2</v>
      </c>
      <c r="BZ17" s="31">
        <v>8.8240436000000005E-2</v>
      </c>
      <c r="CA17" s="31">
        <v>-5.218101E-2</v>
      </c>
      <c r="CB17" s="31">
        <v>-5.0175719999999997E-3</v>
      </c>
      <c r="CC17" s="31">
        <v>-2.6100452E-2</v>
      </c>
      <c r="CD17" s="31">
        <v>-2.5902255999999999E-2</v>
      </c>
      <c r="CE17" s="31">
        <v>-5.0887250000000002E-2</v>
      </c>
      <c r="CF17" s="31">
        <v>1.4429431499999999E-2</v>
      </c>
      <c r="CG17" s="31">
        <v>5.6431140999999997E-2</v>
      </c>
      <c r="CH17" s="31">
        <v>-5.2769499999999999E-3</v>
      </c>
      <c r="CI17" s="31">
        <v>6.761759E-3</v>
      </c>
      <c r="CJ17" s="31">
        <v>1.226443E-2</v>
      </c>
      <c r="CK17" s="31">
        <v>-3.7970442E-2</v>
      </c>
      <c r="CL17" s="31">
        <v>-1.5835037E-2</v>
      </c>
      <c r="CM17" s="31">
        <v>-4.423026E-2</v>
      </c>
      <c r="CN17" s="31">
        <v>-1.6113692999999998E-2</v>
      </c>
      <c r="CO17" s="31">
        <v>-4.9246039999999998E-2</v>
      </c>
      <c r="CP17" s="31">
        <v>-3.7287084999999998E-2</v>
      </c>
      <c r="CQ17" s="31">
        <v>6.8295209999999995E-2</v>
      </c>
      <c r="CR17" s="31">
        <v>-0.112086192</v>
      </c>
      <c r="CS17" s="31">
        <v>2.7716399999999999E-2</v>
      </c>
      <c r="CT17" s="31">
        <v>3.0586720000000001E-2</v>
      </c>
      <c r="CU17" s="33">
        <v>-8.495461E-2</v>
      </c>
    </row>
    <row r="18" spans="1:99" ht="15" thickBot="1" x14ac:dyDescent="0.35">
      <c r="A18" s="29" t="s">
        <v>39</v>
      </c>
      <c r="B18" s="53">
        <v>-0.117521105</v>
      </c>
      <c r="C18" s="53">
        <v>-0.10395209</v>
      </c>
      <c r="D18" s="30">
        <v>-0.17254620600000001</v>
      </c>
      <c r="E18" s="31">
        <v>-0.16663215000000001</v>
      </c>
      <c r="F18" s="31">
        <v>-0.35791350999999999</v>
      </c>
      <c r="G18" s="31">
        <v>0.42799008999999999</v>
      </c>
      <c r="H18" s="31">
        <v>-0.20428505650000001</v>
      </c>
      <c r="I18" s="31">
        <v>8.6246229999999993E-2</v>
      </c>
      <c r="J18" s="31">
        <v>-0.104908875</v>
      </c>
      <c r="K18" s="31">
        <v>-0.19699384</v>
      </c>
      <c r="L18" s="31">
        <v>0.15914574100000001</v>
      </c>
      <c r="M18" s="31">
        <v>0.127976914</v>
      </c>
      <c r="N18" s="31">
        <v>6.7152203999999993E-2</v>
      </c>
      <c r="O18" s="31">
        <v>0.22089518999999999</v>
      </c>
      <c r="P18" s="31">
        <v>0.30662771999999999</v>
      </c>
      <c r="Q18" s="31">
        <v>6.2910439999999998E-2</v>
      </c>
      <c r="R18" s="31">
        <v>1</v>
      </c>
      <c r="S18" s="31">
        <v>-1.6049869000000001E-2</v>
      </c>
      <c r="T18" s="31">
        <v>-5.2213000000000002E-2</v>
      </c>
      <c r="U18" s="31">
        <v>-5.8913800000000002E-2</v>
      </c>
      <c r="V18" s="31">
        <v>-5.4556689999999998E-2</v>
      </c>
      <c r="W18" s="31">
        <v>-6.0077526999999999E-2</v>
      </c>
      <c r="X18" s="31">
        <v>-8.9576089999999997E-2</v>
      </c>
      <c r="Y18" s="31">
        <v>-0.11270834</v>
      </c>
      <c r="Z18" s="31">
        <v>-8.6408648599999999E-2</v>
      </c>
      <c r="AA18" s="31">
        <v>2.7194007999999999E-2</v>
      </c>
      <c r="AB18" s="31">
        <v>-2.7869950000000001E-2</v>
      </c>
      <c r="AC18" s="31">
        <v>-6.1540690000000002E-2</v>
      </c>
      <c r="AD18" s="31">
        <v>-5.2966178000000003E-2</v>
      </c>
      <c r="AE18" s="31">
        <v>-4.7314032999999998E-2</v>
      </c>
      <c r="AF18" s="31">
        <v>-5.2277548E-2</v>
      </c>
      <c r="AG18" s="31">
        <v>-6.3133640000000005E-2</v>
      </c>
      <c r="AH18" s="31">
        <v>-6.1679749999999998E-2</v>
      </c>
      <c r="AI18" s="31">
        <v>-7.3037309999999994E-2</v>
      </c>
      <c r="AJ18" s="31">
        <v>-5.611228E-2</v>
      </c>
      <c r="AK18" s="31">
        <v>-1.6622182999999999E-2</v>
      </c>
      <c r="AL18" s="31">
        <v>-1.7371319999999999E-2</v>
      </c>
      <c r="AM18" s="31">
        <v>-1.5996718E-2</v>
      </c>
      <c r="AN18" s="31">
        <v>-3.7152230000000001E-2</v>
      </c>
      <c r="AO18" s="31">
        <v>-7.0684799000000006E-2</v>
      </c>
      <c r="AP18" s="31">
        <v>4.3870423999999998E-2</v>
      </c>
      <c r="AQ18" s="31">
        <v>-0.12370122</v>
      </c>
      <c r="AR18" s="31">
        <v>0.13421886999999999</v>
      </c>
      <c r="AS18" s="31">
        <v>5.7988774999999999E-2</v>
      </c>
      <c r="AT18" s="31">
        <v>1.3188688E-2</v>
      </c>
      <c r="AU18" s="31">
        <v>1.146135E-2</v>
      </c>
      <c r="AV18" s="31">
        <v>8.6243238999999999E-2</v>
      </c>
      <c r="AW18" s="31">
        <v>-2.7390991E-2</v>
      </c>
      <c r="AX18" s="31">
        <v>-3.5312230999999999E-2</v>
      </c>
      <c r="AY18" s="31">
        <v>0.122341415</v>
      </c>
      <c r="AZ18" s="31">
        <v>3.5766418000000001E-2</v>
      </c>
      <c r="BA18" s="31">
        <v>-5.2749193999999999E-2</v>
      </c>
      <c r="BB18" s="31">
        <v>6.9410176000000004E-2</v>
      </c>
      <c r="BC18" s="31">
        <v>-2.5194935000000002E-2</v>
      </c>
      <c r="BD18" s="31">
        <v>-2.9800209999999998E-3</v>
      </c>
      <c r="BE18" s="31">
        <v>0.17098953</v>
      </c>
      <c r="BF18" s="31">
        <v>9.8271320000000006E-3</v>
      </c>
      <c r="BG18" s="31">
        <v>3.6416E-3</v>
      </c>
      <c r="BH18" s="31">
        <v>1.52678812E-2</v>
      </c>
      <c r="BI18" s="31">
        <v>3.5566593000000001E-2</v>
      </c>
      <c r="BJ18" s="31">
        <v>9.3097550000000001E-2</v>
      </c>
      <c r="BK18" s="31">
        <v>2.9240473999999999E-2</v>
      </c>
      <c r="BL18" s="31">
        <v>8.4230599999999996E-3</v>
      </c>
      <c r="BM18" s="31">
        <v>6.9986177100000005E-2</v>
      </c>
      <c r="BN18" s="31">
        <v>3.8918198000000001E-2</v>
      </c>
      <c r="BO18" s="31">
        <v>3.6729839999999998E-3</v>
      </c>
      <c r="BP18" s="31">
        <v>8.6275988000000005E-3</v>
      </c>
      <c r="BQ18" s="31">
        <v>1.1676529999999999E-2</v>
      </c>
      <c r="BR18" s="31">
        <v>-3.5095370000000001E-4</v>
      </c>
      <c r="BS18" s="31">
        <v>-1.5165592E-2</v>
      </c>
      <c r="BT18" s="31">
        <v>-2.8812101999999999E-2</v>
      </c>
      <c r="BU18" s="32">
        <v>-1.0214350000000001E-2</v>
      </c>
      <c r="BV18" s="31">
        <v>-3.7966042999999998E-2</v>
      </c>
      <c r="BW18" s="31">
        <v>-4.9574109999999998E-2</v>
      </c>
      <c r="BX18" s="31">
        <v>-3.9384576999999997E-2</v>
      </c>
      <c r="BY18" s="31">
        <v>-3.866874E-2</v>
      </c>
      <c r="BZ18" s="31">
        <v>-1.8871286000000001E-2</v>
      </c>
      <c r="CA18" s="31">
        <v>2.0509679999999999E-2</v>
      </c>
      <c r="CB18" s="31">
        <v>4.5490223000000003E-2</v>
      </c>
      <c r="CC18" s="31">
        <v>-3.7370892000000003E-2</v>
      </c>
      <c r="CD18" s="31">
        <v>-5.961783E-3</v>
      </c>
      <c r="CE18" s="31">
        <v>-4.8825300000000002E-2</v>
      </c>
      <c r="CF18" s="31">
        <v>-2.07655827E-2</v>
      </c>
      <c r="CG18" s="31">
        <v>9.2005172999999996E-2</v>
      </c>
      <c r="CH18" s="31">
        <v>0.17270692000000001</v>
      </c>
      <c r="CI18" s="31">
        <v>8.9760229999999996E-2</v>
      </c>
      <c r="CJ18" s="31">
        <v>0.14152277999999999</v>
      </c>
      <c r="CK18" s="31">
        <v>1.6039738000000001E-2</v>
      </c>
      <c r="CL18" s="31">
        <v>9.0463286000000004E-2</v>
      </c>
      <c r="CM18" s="31">
        <v>-2.752083E-2</v>
      </c>
      <c r="CN18" s="31">
        <v>1.3676383E-2</v>
      </c>
      <c r="CO18" s="31">
        <v>-5.5843154999999998E-2</v>
      </c>
      <c r="CP18" s="31">
        <v>-6.8478315999999997E-2</v>
      </c>
      <c r="CQ18" s="31">
        <v>-3.2091689999999999E-2</v>
      </c>
      <c r="CR18" s="31">
        <v>8.4826066000000006E-2</v>
      </c>
      <c r="CS18" s="31">
        <v>-0.13060930000000001</v>
      </c>
      <c r="CT18" s="31">
        <v>0.35791350999999999</v>
      </c>
      <c r="CU18" s="33">
        <v>-0.42799008999999999</v>
      </c>
    </row>
    <row r="19" spans="1:99" ht="15" thickBot="1" x14ac:dyDescent="0.35">
      <c r="A19" s="29" t="s">
        <v>40</v>
      </c>
      <c r="B19" s="53">
        <v>2.0480160000000002E-3</v>
      </c>
      <c r="C19" s="53">
        <v>1.122531E-2</v>
      </c>
      <c r="D19" s="30">
        <v>-4.5213851999999999E-2</v>
      </c>
      <c r="E19" s="31">
        <v>4.729626E-2</v>
      </c>
      <c r="F19" s="31">
        <v>1.6723709999999999E-2</v>
      </c>
      <c r="G19" s="31">
        <v>-3.1157710000000002E-2</v>
      </c>
      <c r="H19" s="31">
        <v>1.2456634899999999E-2</v>
      </c>
      <c r="I19" s="31">
        <v>0.10874019</v>
      </c>
      <c r="J19" s="31">
        <v>2.4486740000000001E-3</v>
      </c>
      <c r="K19" s="31">
        <v>4.3965579999999997E-2</v>
      </c>
      <c r="L19" s="31">
        <v>0.26966085099999998</v>
      </c>
      <c r="M19" s="31">
        <v>-4.1675985999999998E-2</v>
      </c>
      <c r="N19" s="31">
        <v>-3.317122E-3</v>
      </c>
      <c r="O19" s="31">
        <v>-4.4448500000000002E-3</v>
      </c>
      <c r="P19" s="31">
        <v>-2.6801200000000001E-2</v>
      </c>
      <c r="Q19" s="31">
        <v>-4.0937469999999997E-2</v>
      </c>
      <c r="R19" s="31">
        <v>-1.6049870000000001E-2</v>
      </c>
      <c r="S19" s="31">
        <v>1</v>
      </c>
      <c r="T19" s="31">
        <v>-1.1194030000000001E-2</v>
      </c>
      <c r="U19" s="31">
        <v>-1.1194030000000001E-2</v>
      </c>
      <c r="V19" s="31">
        <v>-1.294994E-2</v>
      </c>
      <c r="W19" s="31">
        <v>-1.1806888E-2</v>
      </c>
      <c r="X19" s="31">
        <v>-1.450566E-2</v>
      </c>
      <c r="Y19" s="31">
        <v>-2.1416210000000001E-2</v>
      </c>
      <c r="Z19" s="31">
        <v>-1.6802412199999998E-2</v>
      </c>
      <c r="AA19" s="31">
        <v>-1.5461839E-2</v>
      </c>
      <c r="AB19" s="31">
        <v>-3.712917E-3</v>
      </c>
      <c r="AC19" s="31">
        <v>-9.8599499999999993E-3</v>
      </c>
      <c r="AD19" s="31">
        <v>-8.3228590000000002E-3</v>
      </c>
      <c r="AE19" s="31">
        <v>-7.4395889999999999E-3</v>
      </c>
      <c r="AF19" s="31">
        <v>-8.3228590000000002E-3</v>
      </c>
      <c r="AG19" s="31">
        <v>-1.0547279999999999E-2</v>
      </c>
      <c r="AH19" s="31">
        <v>-1.239089E-2</v>
      </c>
      <c r="AI19" s="31">
        <v>-1.348714E-2</v>
      </c>
      <c r="AJ19" s="31">
        <v>-1.239089E-2</v>
      </c>
      <c r="AK19" s="31">
        <v>-3.712917E-3</v>
      </c>
      <c r="AL19" s="31">
        <v>-1.400502E-2</v>
      </c>
      <c r="AM19" s="31">
        <v>-9.122883E-3</v>
      </c>
      <c r="AN19" s="31">
        <v>-1.1194030000000001E-2</v>
      </c>
      <c r="AO19" s="31">
        <v>-2.0348583999999999E-2</v>
      </c>
      <c r="AP19" s="31">
        <v>-1.5461839E-2</v>
      </c>
      <c r="AQ19" s="31">
        <v>-2.2440749999999999E-2</v>
      </c>
      <c r="AR19" s="31">
        <v>-1.8452719999999999E-2</v>
      </c>
      <c r="AS19" s="31">
        <v>-1.1806888E-2</v>
      </c>
      <c r="AT19" s="31">
        <v>-1.6366649E-2</v>
      </c>
      <c r="AU19" s="31">
        <v>-2.2440749999999999E-2</v>
      </c>
      <c r="AV19" s="31">
        <v>-1.8452718E-2</v>
      </c>
      <c r="AW19" s="31">
        <v>-1.6802411999999999E-2</v>
      </c>
      <c r="AX19" s="31">
        <v>-1.3487140999999999E-2</v>
      </c>
      <c r="AY19" s="31">
        <v>-6.438895E-3</v>
      </c>
      <c r="AZ19" s="31">
        <v>-5.254094E-3</v>
      </c>
      <c r="BA19" s="31">
        <v>-8.3228590000000002E-3</v>
      </c>
      <c r="BB19" s="31">
        <v>-1.1806888E-2</v>
      </c>
      <c r="BC19" s="31">
        <v>-7.4395889999999999E-3</v>
      </c>
      <c r="BD19" s="31">
        <v>-7.4395889999999999E-3</v>
      </c>
      <c r="BE19" s="31">
        <v>-1.499077E-2</v>
      </c>
      <c r="BF19" s="31">
        <v>-9.8599499999999993E-3</v>
      </c>
      <c r="BG19" s="31">
        <v>-1.0547279999999999E-2</v>
      </c>
      <c r="BH19" s="31">
        <v>-1.4005024E-2</v>
      </c>
      <c r="BI19" s="31">
        <v>-1.2949934999999999E-2</v>
      </c>
      <c r="BJ19" s="31">
        <v>-1.400502E-2</v>
      </c>
      <c r="BK19" s="31">
        <v>-1.0547275E-2</v>
      </c>
      <c r="BL19" s="31">
        <v>-6.438895E-3</v>
      </c>
      <c r="BM19" s="31">
        <v>-1.18068884E-2</v>
      </c>
      <c r="BN19" s="31">
        <v>-3.712917E-3</v>
      </c>
      <c r="BO19" s="31">
        <v>-8.3228590000000002E-3</v>
      </c>
      <c r="BP19" s="31">
        <v>-1.4005024E-2</v>
      </c>
      <c r="BQ19" s="31">
        <v>-6.438895E-3</v>
      </c>
      <c r="BR19" s="31">
        <v>-8.3228593000000007E-3</v>
      </c>
      <c r="BS19" s="31">
        <v>-8.3228590000000002E-3</v>
      </c>
      <c r="BT19" s="31">
        <v>-9.122883E-3</v>
      </c>
      <c r="BU19" s="32">
        <v>-3.712917E-3</v>
      </c>
      <c r="BV19" s="31">
        <v>-5.254094E-3</v>
      </c>
      <c r="BW19" s="31">
        <v>-1.239089E-2</v>
      </c>
      <c r="BX19" s="31">
        <v>-8.3228590000000002E-3</v>
      </c>
      <c r="BY19" s="31">
        <v>-1.180689E-2</v>
      </c>
      <c r="BZ19" s="31">
        <v>-9.8599499999999993E-3</v>
      </c>
      <c r="CA19" s="31">
        <v>-1.400502E-2</v>
      </c>
      <c r="CB19" s="31">
        <v>-1.6802411999999999E-2</v>
      </c>
      <c r="CC19" s="31">
        <v>-7.4395889999999999E-3</v>
      </c>
      <c r="CD19" s="31">
        <v>-1.1194030000000001E-2</v>
      </c>
      <c r="CE19" s="31">
        <v>-9.8599499999999993E-3</v>
      </c>
      <c r="CF19" s="31">
        <v>-8.3228593000000007E-3</v>
      </c>
      <c r="CG19" s="31">
        <v>-1.2390887E-2</v>
      </c>
      <c r="CH19" s="31">
        <v>-1.680241E-2</v>
      </c>
      <c r="CI19" s="31">
        <v>-1.4005024E-2</v>
      </c>
      <c r="CJ19" s="31">
        <v>-1.450566E-2</v>
      </c>
      <c r="CK19" s="31">
        <v>-8.3228590000000002E-3</v>
      </c>
      <c r="CL19" s="31">
        <v>-1.4505657E-2</v>
      </c>
      <c r="CM19" s="31">
        <v>-9.8599499999999993E-3</v>
      </c>
      <c r="CN19" s="31">
        <v>-9.8599499999999993E-3</v>
      </c>
      <c r="CO19" s="31">
        <v>-7.4395889999999999E-3</v>
      </c>
      <c r="CP19" s="31">
        <v>-9.122883E-3</v>
      </c>
      <c r="CQ19" s="31">
        <v>-3.6625579999999998E-2</v>
      </c>
      <c r="CR19" s="31">
        <v>2.0301395999999999E-2</v>
      </c>
      <c r="CS19" s="31">
        <v>-4.8366739999999998E-2</v>
      </c>
      <c r="CT19" s="31">
        <v>-1.6723709999999999E-2</v>
      </c>
      <c r="CU19" s="33">
        <v>3.1157710000000002E-2</v>
      </c>
    </row>
    <row r="20" spans="1:99" ht="15" thickBot="1" x14ac:dyDescent="0.35">
      <c r="A20" s="29" t="s">
        <v>41</v>
      </c>
      <c r="B20" s="53">
        <v>4.6776375000000002E-2</v>
      </c>
      <c r="C20" s="53">
        <v>5.4645010000000001E-2</v>
      </c>
      <c r="D20" s="30">
        <v>4.2313339999999998E-3</v>
      </c>
      <c r="E20" s="31">
        <v>0.22906881000000001</v>
      </c>
      <c r="F20" s="31">
        <v>7.3989650000000004E-2</v>
      </c>
      <c r="G20" s="31">
        <v>-8.2253610000000005E-2</v>
      </c>
      <c r="H20" s="31">
        <v>-2.7604427300000001E-2</v>
      </c>
      <c r="I20" s="31">
        <v>-2.5631290000000001E-2</v>
      </c>
      <c r="J20" s="31">
        <v>-3.1318961999999999E-2</v>
      </c>
      <c r="K20" s="31">
        <v>6.1356790000000001E-2</v>
      </c>
      <c r="L20" s="31">
        <v>5.1376711999999998E-2</v>
      </c>
      <c r="M20" s="31">
        <v>-6.5480054999999995E-2</v>
      </c>
      <c r="N20" s="31">
        <v>-2.6818826E-2</v>
      </c>
      <c r="O20" s="31">
        <v>-7.0381579999999999E-2</v>
      </c>
      <c r="P20" s="31">
        <v>-8.2411100000000001E-2</v>
      </c>
      <c r="Q20" s="31">
        <v>-5.3048350000000001E-2</v>
      </c>
      <c r="R20" s="31">
        <v>-5.2213000000000002E-2</v>
      </c>
      <c r="S20" s="31">
        <v>-1.1194030000000001E-2</v>
      </c>
      <c r="T20" s="31">
        <v>1</v>
      </c>
      <c r="U20" s="31">
        <v>-1.1194030000000001E-2</v>
      </c>
      <c r="V20" s="31">
        <v>-1.294994E-2</v>
      </c>
      <c r="W20" s="31">
        <v>-1.1806888E-2</v>
      </c>
      <c r="X20" s="31">
        <v>-1.450566E-2</v>
      </c>
      <c r="Y20" s="31">
        <v>-2.1416210000000001E-2</v>
      </c>
      <c r="Z20" s="31">
        <v>-1.6802412199999998E-2</v>
      </c>
      <c r="AA20" s="31">
        <v>-1.5461839E-2</v>
      </c>
      <c r="AB20" s="31">
        <v>-3.712917E-3</v>
      </c>
      <c r="AC20" s="31">
        <v>-9.8599499999999993E-3</v>
      </c>
      <c r="AD20" s="31">
        <v>-8.3228590000000002E-3</v>
      </c>
      <c r="AE20" s="31">
        <v>-7.4395889999999999E-3</v>
      </c>
      <c r="AF20" s="31">
        <v>-8.3228590000000002E-3</v>
      </c>
      <c r="AG20" s="31">
        <v>-1.0547279999999999E-2</v>
      </c>
      <c r="AH20" s="31">
        <v>-1.239089E-2</v>
      </c>
      <c r="AI20" s="31">
        <v>-1.348714E-2</v>
      </c>
      <c r="AJ20" s="31">
        <v>-1.239089E-2</v>
      </c>
      <c r="AK20" s="31">
        <v>-3.712917E-3</v>
      </c>
      <c r="AL20" s="31">
        <v>-1.400502E-2</v>
      </c>
      <c r="AM20" s="31">
        <v>-9.122883E-3</v>
      </c>
      <c r="AN20" s="31">
        <v>-1.1194030000000001E-2</v>
      </c>
      <c r="AO20" s="31">
        <v>-2.0348583999999999E-2</v>
      </c>
      <c r="AP20" s="31">
        <v>-1.5461839E-2</v>
      </c>
      <c r="AQ20" s="31">
        <v>-2.2440749999999999E-2</v>
      </c>
      <c r="AR20" s="31">
        <v>-1.8452719999999999E-2</v>
      </c>
      <c r="AS20" s="31">
        <v>-1.1806888E-2</v>
      </c>
      <c r="AT20" s="31">
        <v>-1.6366649E-2</v>
      </c>
      <c r="AU20" s="31">
        <v>-2.2440749999999999E-2</v>
      </c>
      <c r="AV20" s="31">
        <v>-1.8452718E-2</v>
      </c>
      <c r="AW20" s="31">
        <v>-1.6802411999999999E-2</v>
      </c>
      <c r="AX20" s="31">
        <v>-1.3487140999999999E-2</v>
      </c>
      <c r="AY20" s="31">
        <v>-6.438895E-3</v>
      </c>
      <c r="AZ20" s="31">
        <v>-5.254094E-3</v>
      </c>
      <c r="BA20" s="31">
        <v>-8.3228590000000002E-3</v>
      </c>
      <c r="BB20" s="31">
        <v>-1.1806888E-2</v>
      </c>
      <c r="BC20" s="31">
        <v>-7.4395889999999999E-3</v>
      </c>
      <c r="BD20" s="31">
        <v>-7.4395889999999999E-3</v>
      </c>
      <c r="BE20" s="31">
        <v>-1.499077E-2</v>
      </c>
      <c r="BF20" s="31">
        <v>-9.8599499999999993E-3</v>
      </c>
      <c r="BG20" s="31">
        <v>-1.0547279999999999E-2</v>
      </c>
      <c r="BH20" s="31">
        <v>-1.4005024E-2</v>
      </c>
      <c r="BI20" s="31">
        <v>-1.2949934999999999E-2</v>
      </c>
      <c r="BJ20" s="31">
        <v>-1.400502E-2</v>
      </c>
      <c r="BK20" s="31">
        <v>-1.0547275E-2</v>
      </c>
      <c r="BL20" s="31">
        <v>-6.438895E-3</v>
      </c>
      <c r="BM20" s="31">
        <v>-1.18068884E-2</v>
      </c>
      <c r="BN20" s="31">
        <v>-3.712917E-3</v>
      </c>
      <c r="BO20" s="31">
        <v>-8.3228590000000002E-3</v>
      </c>
      <c r="BP20" s="31">
        <v>-1.4005024E-2</v>
      </c>
      <c r="BQ20" s="31">
        <v>-6.438895E-3</v>
      </c>
      <c r="BR20" s="31">
        <v>-8.3228593000000007E-3</v>
      </c>
      <c r="BS20" s="31">
        <v>-8.3228590000000002E-3</v>
      </c>
      <c r="BT20" s="31">
        <v>-9.122883E-3</v>
      </c>
      <c r="BU20" s="32">
        <v>-3.712917E-3</v>
      </c>
      <c r="BV20" s="31">
        <v>-5.254094E-3</v>
      </c>
      <c r="BW20" s="31">
        <v>-1.239089E-2</v>
      </c>
      <c r="BX20" s="31">
        <v>-8.3228590000000002E-3</v>
      </c>
      <c r="BY20" s="31">
        <v>-1.180689E-2</v>
      </c>
      <c r="BZ20" s="31">
        <v>-9.8599499999999993E-3</v>
      </c>
      <c r="CA20" s="31">
        <v>-1.400502E-2</v>
      </c>
      <c r="CB20" s="31">
        <v>-1.6802411999999999E-2</v>
      </c>
      <c r="CC20" s="31">
        <v>-7.4395889999999999E-3</v>
      </c>
      <c r="CD20" s="31">
        <v>-1.1194030000000001E-2</v>
      </c>
      <c r="CE20" s="31">
        <v>-9.8599499999999993E-3</v>
      </c>
      <c r="CF20" s="31">
        <v>-8.3228593000000007E-3</v>
      </c>
      <c r="CG20" s="31">
        <v>-1.2390887E-2</v>
      </c>
      <c r="CH20" s="31">
        <v>-1.680241E-2</v>
      </c>
      <c r="CI20" s="31">
        <v>-1.4005024E-2</v>
      </c>
      <c r="CJ20" s="31">
        <v>-1.450566E-2</v>
      </c>
      <c r="CK20" s="31">
        <v>-8.3228590000000002E-3</v>
      </c>
      <c r="CL20" s="31">
        <v>-1.4505657E-2</v>
      </c>
      <c r="CM20" s="31">
        <v>-9.8599499999999993E-3</v>
      </c>
      <c r="CN20" s="31">
        <v>-9.8599499999999993E-3</v>
      </c>
      <c r="CO20" s="31">
        <v>-7.4395889999999999E-3</v>
      </c>
      <c r="CP20" s="31">
        <v>-9.122883E-3</v>
      </c>
      <c r="CQ20" s="31">
        <v>-3.6625579999999998E-2</v>
      </c>
      <c r="CR20" s="31">
        <v>-9.9276060000000003E-3</v>
      </c>
      <c r="CS20" s="31">
        <v>-1.7248079999999999E-2</v>
      </c>
      <c r="CT20" s="31">
        <v>-7.3989650000000004E-2</v>
      </c>
      <c r="CU20" s="33">
        <v>8.2253610000000005E-2</v>
      </c>
    </row>
    <row r="21" spans="1:99" ht="15" thickBot="1" x14ac:dyDescent="0.35">
      <c r="A21" s="29" t="s">
        <v>42</v>
      </c>
      <c r="B21" s="53">
        <v>1.8607024999999999E-2</v>
      </c>
      <c r="C21" s="53">
        <v>2.611834E-2</v>
      </c>
      <c r="D21" s="30">
        <v>-5.6993269999999997E-3</v>
      </c>
      <c r="E21" s="31">
        <v>0.10697874</v>
      </c>
      <c r="F21" s="31">
        <v>6.3707139999999995E-2</v>
      </c>
      <c r="G21" s="31">
        <v>-6.9282109999999994E-2</v>
      </c>
      <c r="H21" s="31">
        <v>7.7795550000000005E-4</v>
      </c>
      <c r="I21" s="31">
        <v>4.9847620000000002E-2</v>
      </c>
      <c r="J21" s="31">
        <v>-4.3380359E-2</v>
      </c>
      <c r="K21" s="31">
        <v>8.7075369999999999E-2</v>
      </c>
      <c r="L21" s="31">
        <v>0.15283962400000001</v>
      </c>
      <c r="M21" s="31">
        <v>-5.9128915999999997E-2</v>
      </c>
      <c r="N21" s="31">
        <v>-2.2412255999999998E-2</v>
      </c>
      <c r="O21" s="31">
        <v>-6.3422249999999999E-2</v>
      </c>
      <c r="P21" s="31">
        <v>-7.4662610000000004E-2</v>
      </c>
      <c r="Q21" s="31">
        <v>-4.7834769999999999E-2</v>
      </c>
      <c r="R21" s="31">
        <v>-5.8913800000000002E-2</v>
      </c>
      <c r="S21" s="31">
        <v>-1.1194030000000001E-2</v>
      </c>
      <c r="T21" s="31">
        <v>-1.1194030000000001E-2</v>
      </c>
      <c r="U21" s="31">
        <v>1</v>
      </c>
      <c r="V21" s="31">
        <v>-1.294994E-2</v>
      </c>
      <c r="W21" s="31">
        <v>-1.1806888E-2</v>
      </c>
      <c r="X21" s="31">
        <v>-1.450566E-2</v>
      </c>
      <c r="Y21" s="31">
        <v>-2.1416210000000001E-2</v>
      </c>
      <c r="Z21" s="31">
        <v>-1.6802412199999998E-2</v>
      </c>
      <c r="AA21" s="31">
        <v>-1.5461839E-2</v>
      </c>
      <c r="AB21" s="31">
        <v>-3.712917E-3</v>
      </c>
      <c r="AC21" s="31">
        <v>-9.8599499999999993E-3</v>
      </c>
      <c r="AD21" s="31">
        <v>-8.3228590000000002E-3</v>
      </c>
      <c r="AE21" s="31">
        <v>-7.4395889999999999E-3</v>
      </c>
      <c r="AF21" s="31">
        <v>-8.3228590000000002E-3</v>
      </c>
      <c r="AG21" s="31">
        <v>-1.0547279999999999E-2</v>
      </c>
      <c r="AH21" s="31">
        <v>-1.239089E-2</v>
      </c>
      <c r="AI21" s="31">
        <v>-1.348714E-2</v>
      </c>
      <c r="AJ21" s="31">
        <v>-1.239089E-2</v>
      </c>
      <c r="AK21" s="31">
        <v>-3.712917E-3</v>
      </c>
      <c r="AL21" s="31">
        <v>-1.400502E-2</v>
      </c>
      <c r="AM21" s="31">
        <v>-9.122883E-3</v>
      </c>
      <c r="AN21" s="31">
        <v>-1.1194030000000001E-2</v>
      </c>
      <c r="AO21" s="31">
        <v>-2.0348583999999999E-2</v>
      </c>
      <c r="AP21" s="31">
        <v>-1.5461839E-2</v>
      </c>
      <c r="AQ21" s="31">
        <v>-2.2440749999999999E-2</v>
      </c>
      <c r="AR21" s="31">
        <v>-1.8452719999999999E-2</v>
      </c>
      <c r="AS21" s="31">
        <v>-1.1806888E-2</v>
      </c>
      <c r="AT21" s="31">
        <v>-1.6366649E-2</v>
      </c>
      <c r="AU21" s="31">
        <v>-2.2440749999999999E-2</v>
      </c>
      <c r="AV21" s="31">
        <v>-1.8452718E-2</v>
      </c>
      <c r="AW21" s="31">
        <v>-1.6802411999999999E-2</v>
      </c>
      <c r="AX21" s="31">
        <v>-1.3487140999999999E-2</v>
      </c>
      <c r="AY21" s="31">
        <v>-6.438895E-3</v>
      </c>
      <c r="AZ21" s="31">
        <v>-5.254094E-3</v>
      </c>
      <c r="BA21" s="31">
        <v>-8.3228590000000002E-3</v>
      </c>
      <c r="BB21" s="31">
        <v>-1.1806888E-2</v>
      </c>
      <c r="BC21" s="31">
        <v>-7.4395889999999999E-3</v>
      </c>
      <c r="BD21" s="31">
        <v>-7.4395889999999999E-3</v>
      </c>
      <c r="BE21" s="31">
        <v>-1.499077E-2</v>
      </c>
      <c r="BF21" s="31">
        <v>-9.8599499999999993E-3</v>
      </c>
      <c r="BG21" s="31">
        <v>-1.0547279999999999E-2</v>
      </c>
      <c r="BH21" s="31">
        <v>-1.4005024E-2</v>
      </c>
      <c r="BI21" s="31">
        <v>-1.2949934999999999E-2</v>
      </c>
      <c r="BJ21" s="31">
        <v>-1.400502E-2</v>
      </c>
      <c r="BK21" s="31">
        <v>-1.0547275E-2</v>
      </c>
      <c r="BL21" s="31">
        <v>-6.438895E-3</v>
      </c>
      <c r="BM21" s="31">
        <v>-1.18068884E-2</v>
      </c>
      <c r="BN21" s="31">
        <v>-3.712917E-3</v>
      </c>
      <c r="BO21" s="31">
        <v>-8.3228590000000002E-3</v>
      </c>
      <c r="BP21" s="31">
        <v>-1.4005024E-2</v>
      </c>
      <c r="BQ21" s="31">
        <v>-6.438895E-3</v>
      </c>
      <c r="BR21" s="31">
        <v>-8.3228593000000007E-3</v>
      </c>
      <c r="BS21" s="31">
        <v>-8.3228590000000002E-3</v>
      </c>
      <c r="BT21" s="31">
        <v>-9.122883E-3</v>
      </c>
      <c r="BU21" s="32">
        <v>-3.712917E-3</v>
      </c>
      <c r="BV21" s="31">
        <v>-5.254094E-3</v>
      </c>
      <c r="BW21" s="31">
        <v>-1.239089E-2</v>
      </c>
      <c r="BX21" s="31">
        <v>-8.3228590000000002E-3</v>
      </c>
      <c r="BY21" s="31">
        <v>-1.180689E-2</v>
      </c>
      <c r="BZ21" s="31">
        <v>-9.8599499999999993E-3</v>
      </c>
      <c r="CA21" s="31">
        <v>-1.400502E-2</v>
      </c>
      <c r="CB21" s="31">
        <v>-1.6802411999999999E-2</v>
      </c>
      <c r="CC21" s="31">
        <v>-7.4395889999999999E-3</v>
      </c>
      <c r="CD21" s="31">
        <v>-1.1194030000000001E-2</v>
      </c>
      <c r="CE21" s="31">
        <v>-9.8599499999999993E-3</v>
      </c>
      <c r="CF21" s="31">
        <v>-8.3228593000000007E-3</v>
      </c>
      <c r="CG21" s="31">
        <v>-1.2390887E-2</v>
      </c>
      <c r="CH21" s="31">
        <v>-1.680241E-2</v>
      </c>
      <c r="CI21" s="31">
        <v>-1.4005024E-2</v>
      </c>
      <c r="CJ21" s="31">
        <v>-1.450566E-2</v>
      </c>
      <c r="CK21" s="31">
        <v>-8.3228590000000002E-3</v>
      </c>
      <c r="CL21" s="31">
        <v>-1.4505657E-2</v>
      </c>
      <c r="CM21" s="31">
        <v>-9.8599499999999993E-3</v>
      </c>
      <c r="CN21" s="31">
        <v>-9.8599499999999993E-3</v>
      </c>
      <c r="CO21" s="31">
        <v>-7.4395889999999999E-3</v>
      </c>
      <c r="CP21" s="31">
        <v>-9.122883E-3</v>
      </c>
      <c r="CQ21" s="31">
        <v>-3.6625579999999998E-2</v>
      </c>
      <c r="CR21" s="31">
        <v>-9.9276060000000003E-3</v>
      </c>
      <c r="CS21" s="31">
        <v>-1.489921E-2</v>
      </c>
      <c r="CT21" s="31">
        <v>-6.3707139999999995E-2</v>
      </c>
      <c r="CU21" s="33">
        <v>6.9282109999999994E-2</v>
      </c>
    </row>
    <row r="22" spans="1:99" ht="15" thickBot="1" x14ac:dyDescent="0.35">
      <c r="A22" s="34" t="s">
        <v>43</v>
      </c>
      <c r="B22" s="53">
        <v>-1.739272E-2</v>
      </c>
      <c r="C22" s="53">
        <v>-1.1865179999999999E-2</v>
      </c>
      <c r="D22" s="30">
        <v>-1.168082E-2</v>
      </c>
      <c r="E22" s="31">
        <v>0.122670948</v>
      </c>
      <c r="F22" s="31">
        <v>5.9530109999999997E-2</v>
      </c>
      <c r="G22" s="31">
        <v>-6.7848049999999993E-2</v>
      </c>
      <c r="H22" s="31">
        <v>-1.218443E-3</v>
      </c>
      <c r="I22" s="31">
        <v>0.100098522</v>
      </c>
      <c r="J22" s="31">
        <v>-1.6442780000000001E-2</v>
      </c>
      <c r="K22" s="31">
        <v>9.7603011000000003E-2</v>
      </c>
      <c r="L22" s="31">
        <v>0.172649939</v>
      </c>
      <c r="M22" s="31">
        <v>-5.3466697799999997E-2</v>
      </c>
      <c r="N22" s="31">
        <v>-3.1875279999999999E-2</v>
      </c>
      <c r="O22" s="31">
        <v>-4.1883200000000002E-2</v>
      </c>
      <c r="P22" s="31">
        <v>-5.3704719999999997E-2</v>
      </c>
      <c r="Q22" s="31">
        <v>-4.7124029999999997E-2</v>
      </c>
      <c r="R22" s="31">
        <v>-5.4556689999999998E-2</v>
      </c>
      <c r="S22" s="31">
        <v>-1.2949934999999999E-2</v>
      </c>
      <c r="T22" s="31">
        <v>-1.2949934999999999E-2</v>
      </c>
      <c r="U22" s="31">
        <v>-1.2949934999999999E-2</v>
      </c>
      <c r="V22" s="31">
        <v>1</v>
      </c>
      <c r="W22" s="31">
        <v>-1.3658927E-2</v>
      </c>
      <c r="X22" s="31">
        <v>-1.6781027E-2</v>
      </c>
      <c r="Y22" s="31">
        <v>-2.4775579999999998E-2</v>
      </c>
      <c r="Z22" s="31">
        <v>-1.9438053E-2</v>
      </c>
      <c r="AA22" s="31">
        <v>-1.7887197000000001E-2</v>
      </c>
      <c r="AB22" s="31">
        <v>-4.2953280000000002E-3</v>
      </c>
      <c r="AC22" s="31">
        <v>-1.1406591000000001E-2</v>
      </c>
      <c r="AD22" s="31">
        <v>-9.6283900000000006E-3</v>
      </c>
      <c r="AE22" s="31">
        <v>-8.6065699999999992E-3</v>
      </c>
      <c r="AF22" s="31">
        <v>-9.6283900000000006E-3</v>
      </c>
      <c r="AG22" s="31">
        <v>-1.2201729999999999E-2</v>
      </c>
      <c r="AH22" s="31">
        <v>-1.4334532000000001E-2</v>
      </c>
      <c r="AI22" s="31">
        <v>-1.5602746000000001E-2</v>
      </c>
      <c r="AJ22" s="31">
        <v>-1.4334532000000001E-2</v>
      </c>
      <c r="AK22" s="31">
        <v>-4.2953280000000002E-3</v>
      </c>
      <c r="AL22" s="31">
        <v>-1.6201864E-2</v>
      </c>
      <c r="AM22" s="31">
        <v>-1.0553906E-2</v>
      </c>
      <c r="AN22" s="31">
        <v>-1.2949934999999999E-2</v>
      </c>
      <c r="AO22" s="31">
        <v>-2.3540480999999999E-2</v>
      </c>
      <c r="AP22" s="31">
        <v>-1.7887197000000001E-2</v>
      </c>
      <c r="AQ22" s="31">
        <v>-2.5960831E-2</v>
      </c>
      <c r="AR22" s="31">
        <v>-2.1347227999999999E-2</v>
      </c>
      <c r="AS22" s="31">
        <v>-1.3658927E-2</v>
      </c>
      <c r="AT22" s="31">
        <v>-1.8933935999999998E-2</v>
      </c>
      <c r="AU22" s="31">
        <v>-2.5960831E-2</v>
      </c>
      <c r="AV22" s="31">
        <v>-2.1347227999999999E-2</v>
      </c>
      <c r="AW22" s="31">
        <v>-1.9438053E-2</v>
      </c>
      <c r="AX22" s="31">
        <v>-1.5602746000000001E-2</v>
      </c>
      <c r="AY22" s="31">
        <v>-7.4489059999999999E-3</v>
      </c>
      <c r="AZ22" s="31">
        <v>-6.0782550000000003E-3</v>
      </c>
      <c r="BA22" s="31">
        <v>-9.6283900000000006E-3</v>
      </c>
      <c r="BB22" s="31">
        <v>-1.3658927E-2</v>
      </c>
      <c r="BC22" s="31">
        <v>-8.6065699999999992E-3</v>
      </c>
      <c r="BD22" s="31">
        <v>-8.6065699999999992E-3</v>
      </c>
      <c r="BE22" s="31">
        <v>-1.7342239999999998E-2</v>
      </c>
      <c r="BF22" s="31">
        <v>-1.1406591000000001E-2</v>
      </c>
      <c r="BG22" s="31">
        <v>-1.2201729999999999E-2</v>
      </c>
      <c r="BH22" s="31">
        <v>-1.6201864E-2</v>
      </c>
      <c r="BI22" s="31">
        <v>-1.4981273E-2</v>
      </c>
      <c r="BJ22" s="31">
        <v>-1.6201864E-2</v>
      </c>
      <c r="BK22" s="31">
        <v>-1.2201729999999999E-2</v>
      </c>
      <c r="BL22" s="31">
        <v>-7.4489059999999999E-3</v>
      </c>
      <c r="BM22" s="31">
        <v>-1.3658927E-2</v>
      </c>
      <c r="BN22" s="31">
        <v>-4.2953280000000002E-3</v>
      </c>
      <c r="BO22" s="31">
        <v>-9.6283900000000006E-3</v>
      </c>
      <c r="BP22" s="31">
        <v>-1.6201864E-2</v>
      </c>
      <c r="BQ22" s="31">
        <v>-7.4489059999999999E-3</v>
      </c>
      <c r="BR22" s="31">
        <v>-9.6283900000000006E-3</v>
      </c>
      <c r="BS22" s="31">
        <v>-9.6283900000000006E-3</v>
      </c>
      <c r="BT22" s="31">
        <v>-1.0553906E-2</v>
      </c>
      <c r="BU22" s="31">
        <v>-4.2953280000000002E-3</v>
      </c>
      <c r="BV22" s="31">
        <v>-6.0782550000000003E-3</v>
      </c>
      <c r="BW22" s="31">
        <v>-1.4334532000000001E-2</v>
      </c>
      <c r="BX22" s="31">
        <v>-9.6283900000000006E-3</v>
      </c>
      <c r="BY22" s="31">
        <v>-1.3658927E-2</v>
      </c>
      <c r="BZ22" s="31">
        <v>-1.1406591000000001E-2</v>
      </c>
      <c r="CA22" s="31">
        <v>-1.6201864E-2</v>
      </c>
      <c r="CB22" s="31">
        <v>-1.9438053E-2</v>
      </c>
      <c r="CC22" s="31">
        <v>-8.6065699999999992E-3</v>
      </c>
      <c r="CD22" s="31">
        <v>-1.2949934999999999E-2</v>
      </c>
      <c r="CE22" s="31">
        <v>-1.1406591000000001E-2</v>
      </c>
      <c r="CF22" s="31">
        <v>-9.6283900000000006E-3</v>
      </c>
      <c r="CG22" s="31">
        <v>-1.4334532000000001E-2</v>
      </c>
      <c r="CH22" s="31">
        <v>-1.9438053E-2</v>
      </c>
      <c r="CI22" s="31">
        <v>-1.6201864E-2</v>
      </c>
      <c r="CJ22" s="31">
        <v>-1.6781027E-2</v>
      </c>
      <c r="CK22" s="31">
        <v>-9.6283900000000006E-3</v>
      </c>
      <c r="CL22" s="31">
        <v>-1.6781027E-2</v>
      </c>
      <c r="CM22" s="31">
        <v>-1.1406591000000001E-2</v>
      </c>
      <c r="CN22" s="31">
        <v>-1.1406591000000001E-2</v>
      </c>
      <c r="CO22" s="31">
        <v>-8.6065699999999992E-3</v>
      </c>
      <c r="CP22" s="31">
        <v>-1.0553906E-2</v>
      </c>
      <c r="CQ22" s="31">
        <v>2.3620450000000001E-2</v>
      </c>
      <c r="CR22" s="31">
        <v>3.222858E-2</v>
      </c>
      <c r="CS22" s="31">
        <v>-8.0679640000000004E-3</v>
      </c>
      <c r="CT22" s="31">
        <v>-5.9530109999999997E-2</v>
      </c>
      <c r="CU22" s="33">
        <v>6.7848049999999993E-2</v>
      </c>
    </row>
    <row r="23" spans="1:99" ht="15" thickBot="1" x14ac:dyDescent="0.35">
      <c r="A23" s="34" t="s">
        <v>44</v>
      </c>
      <c r="B23" s="53">
        <v>3.088803E-2</v>
      </c>
      <c r="C23" s="53">
        <v>4.0143480000000002E-2</v>
      </c>
      <c r="D23" s="30">
        <v>1.8036940000000001E-2</v>
      </c>
      <c r="E23" s="31">
        <v>7.6448752999999994E-2</v>
      </c>
      <c r="F23" s="31">
        <v>0.10040136</v>
      </c>
      <c r="G23" s="31">
        <v>-9.8402569999999995E-2</v>
      </c>
      <c r="H23" s="31">
        <v>1.2624575000000001E-2</v>
      </c>
      <c r="I23" s="31">
        <v>6.1824553999999997E-2</v>
      </c>
      <c r="J23" s="31">
        <v>-2.3749470000000002E-2</v>
      </c>
      <c r="K23" s="31">
        <v>0.10031852600000001</v>
      </c>
      <c r="L23" s="31">
        <v>4.1444460000000004E-3</v>
      </c>
      <c r="M23" s="31">
        <v>-6.2706448999999997E-2</v>
      </c>
      <c r="N23" s="31">
        <v>-3.463915E-2</v>
      </c>
      <c r="O23" s="31">
        <v>-6.3697130000000005E-2</v>
      </c>
      <c r="P23" s="31">
        <v>-7.4841846000000004E-2</v>
      </c>
      <c r="Q23" s="31">
        <v>-5.1902410000000003E-2</v>
      </c>
      <c r="R23" s="31">
        <v>-6.0077529999999997E-2</v>
      </c>
      <c r="S23" s="31">
        <v>-1.1806888E-2</v>
      </c>
      <c r="T23" s="31">
        <v>-1.1806888E-2</v>
      </c>
      <c r="U23" s="31">
        <v>-1.1806888E-2</v>
      </c>
      <c r="V23" s="31">
        <v>-1.3658927E-2</v>
      </c>
      <c r="W23" s="31">
        <v>1</v>
      </c>
      <c r="X23" s="31">
        <v>-1.5299823000000001E-2</v>
      </c>
      <c r="Y23" s="31">
        <v>-2.2588724000000001E-2</v>
      </c>
      <c r="Z23" s="31">
        <v>-1.7722321999999999E-2</v>
      </c>
      <c r="AA23" s="31">
        <v>-1.6308355E-2</v>
      </c>
      <c r="AB23" s="31">
        <v>-3.9161939999999996E-3</v>
      </c>
      <c r="AC23" s="31">
        <v>-1.0399769999999999E-2</v>
      </c>
      <c r="AD23" s="31">
        <v>-8.7785250000000006E-3</v>
      </c>
      <c r="AE23" s="31">
        <v>-7.8468970000000002E-3</v>
      </c>
      <c r="AF23" s="31">
        <v>-8.7785250000000006E-3</v>
      </c>
      <c r="AG23" s="31">
        <v>-1.1124725E-2</v>
      </c>
      <c r="AH23" s="31">
        <v>-1.3069272E-2</v>
      </c>
      <c r="AI23" s="31">
        <v>-1.4225544999999999E-2</v>
      </c>
      <c r="AJ23" s="31">
        <v>-1.3069272E-2</v>
      </c>
      <c r="AK23" s="31">
        <v>-3.9161939999999996E-3</v>
      </c>
      <c r="AL23" s="31">
        <v>-1.4771780999999999E-2</v>
      </c>
      <c r="AM23" s="31">
        <v>-9.6223490000000005E-3</v>
      </c>
      <c r="AN23" s="31">
        <v>-1.1806888E-2</v>
      </c>
      <c r="AO23" s="31">
        <v>-2.1462643E-2</v>
      </c>
      <c r="AP23" s="31">
        <v>-1.6308355E-2</v>
      </c>
      <c r="AQ23" s="31">
        <v>-2.3669356999999999E-2</v>
      </c>
      <c r="AR23" s="31">
        <v>-1.9462980000000001E-2</v>
      </c>
      <c r="AS23" s="31">
        <v>-1.24533E-2</v>
      </c>
      <c r="AT23" s="31">
        <v>-1.7262702000000001E-2</v>
      </c>
      <c r="AU23" s="31">
        <v>-2.3669356999999999E-2</v>
      </c>
      <c r="AV23" s="31">
        <v>-1.9462980000000001E-2</v>
      </c>
      <c r="AW23" s="31">
        <v>-1.7722321999999999E-2</v>
      </c>
      <c r="AX23" s="31">
        <v>-1.4225544999999999E-2</v>
      </c>
      <c r="AY23" s="31">
        <v>-6.7914159999999998E-3</v>
      </c>
      <c r="AZ23" s="31">
        <v>-5.541748E-3</v>
      </c>
      <c r="BA23" s="31">
        <v>-8.7785250000000006E-3</v>
      </c>
      <c r="BB23" s="31">
        <v>-1.24533E-2</v>
      </c>
      <c r="BC23" s="31">
        <v>-7.8468970000000002E-3</v>
      </c>
      <c r="BD23" s="31">
        <v>-7.8468970000000002E-3</v>
      </c>
      <c r="BE23" s="31">
        <v>-1.5811499E-2</v>
      </c>
      <c r="BF23" s="31">
        <v>-1.0399769999999999E-2</v>
      </c>
      <c r="BG23" s="31">
        <v>-1.1124725E-2</v>
      </c>
      <c r="BH23" s="31">
        <v>-1.4771780999999999E-2</v>
      </c>
      <c r="BI23" s="31">
        <v>-1.3658927E-2</v>
      </c>
      <c r="BJ23" s="31">
        <v>-1.4771780999999999E-2</v>
      </c>
      <c r="BK23" s="31">
        <v>-1.1124725E-2</v>
      </c>
      <c r="BL23" s="31">
        <v>-6.7914159999999998E-3</v>
      </c>
      <c r="BM23" s="31">
        <v>-1.24533E-2</v>
      </c>
      <c r="BN23" s="31">
        <v>-3.9161939999999996E-3</v>
      </c>
      <c r="BO23" s="31">
        <v>-8.7785250000000006E-3</v>
      </c>
      <c r="BP23" s="31">
        <v>-1.4771780999999999E-2</v>
      </c>
      <c r="BQ23" s="31">
        <v>-6.7914159999999998E-3</v>
      </c>
      <c r="BR23" s="31">
        <v>-8.7785250000000006E-3</v>
      </c>
      <c r="BS23" s="31">
        <v>-8.7785250000000006E-3</v>
      </c>
      <c r="BT23" s="31">
        <v>-9.6223490000000005E-3</v>
      </c>
      <c r="BU23" s="31">
        <v>-3.9161939999999996E-3</v>
      </c>
      <c r="BV23" s="31">
        <v>-5.541748E-3</v>
      </c>
      <c r="BW23" s="31">
        <v>-1.3069272E-2</v>
      </c>
      <c r="BX23" s="31">
        <v>-8.7785250000000006E-3</v>
      </c>
      <c r="BY23" s="31">
        <v>-1.24533E-2</v>
      </c>
      <c r="BZ23" s="31">
        <v>-1.0399769999999999E-2</v>
      </c>
      <c r="CA23" s="31">
        <v>-1.4771780999999999E-2</v>
      </c>
      <c r="CB23" s="31">
        <v>-1.7722321999999999E-2</v>
      </c>
      <c r="CC23" s="31">
        <v>-7.8468970000000002E-3</v>
      </c>
      <c r="CD23" s="31">
        <v>-1.1806888E-2</v>
      </c>
      <c r="CE23" s="31">
        <v>-1.0399769999999999E-2</v>
      </c>
      <c r="CF23" s="31">
        <v>-8.7785250000000006E-3</v>
      </c>
      <c r="CG23" s="31">
        <v>-1.3069272E-2</v>
      </c>
      <c r="CH23" s="31">
        <v>-1.7722321999999999E-2</v>
      </c>
      <c r="CI23" s="31">
        <v>-1.4771780999999999E-2</v>
      </c>
      <c r="CJ23" s="31">
        <v>-1.5299823000000001E-2</v>
      </c>
      <c r="CK23" s="31">
        <v>-8.7785250000000006E-3</v>
      </c>
      <c r="CL23" s="31">
        <v>-1.5299823000000001E-2</v>
      </c>
      <c r="CM23" s="31">
        <v>-1.0399769999999999E-2</v>
      </c>
      <c r="CN23" s="31">
        <v>-1.0399769999999999E-2</v>
      </c>
      <c r="CO23" s="31">
        <v>-7.8468970000000002E-3</v>
      </c>
      <c r="CP23" s="31">
        <v>-9.6223490000000005E-3</v>
      </c>
      <c r="CQ23" s="31">
        <v>-3.8630789999999998E-2</v>
      </c>
      <c r="CR23" s="31">
        <v>2.4601270000000001E-2</v>
      </c>
      <c r="CS23" s="31">
        <v>4.6934250000000002E-3</v>
      </c>
      <c r="CT23" s="31">
        <v>-0.10040136</v>
      </c>
      <c r="CU23" s="33">
        <v>9.8402569999999995E-2</v>
      </c>
    </row>
    <row r="24" spans="1:99" ht="15" thickBot="1" x14ac:dyDescent="0.35">
      <c r="A24" s="34" t="s">
        <v>45</v>
      </c>
      <c r="B24" s="53">
        <v>0.10811778</v>
      </c>
      <c r="C24" s="53">
        <v>0.10451594</v>
      </c>
      <c r="D24" s="30">
        <v>8.7413290000000005E-2</v>
      </c>
      <c r="E24" s="31">
        <v>-3.9812129999999999E-3</v>
      </c>
      <c r="F24" s="31">
        <v>0.17092555000000001</v>
      </c>
      <c r="G24" s="31">
        <v>-0.1203249</v>
      </c>
      <c r="H24" s="31">
        <v>-6.9055289999999997E-3</v>
      </c>
      <c r="I24" s="31">
        <v>8.5176090000000006E-3</v>
      </c>
      <c r="J24" s="31">
        <v>-7.2475410000000004E-2</v>
      </c>
      <c r="K24" s="31">
        <v>0.15054184900000001</v>
      </c>
      <c r="L24" s="31">
        <v>-7.1684046000000001E-2</v>
      </c>
      <c r="M24" s="31">
        <v>-3.9490837500000001E-2</v>
      </c>
      <c r="N24" s="31">
        <v>-3.513355E-2</v>
      </c>
      <c r="O24" s="31">
        <v>-9.0041510000000005E-2</v>
      </c>
      <c r="P24" s="31">
        <v>-9.5903721999999997E-2</v>
      </c>
      <c r="Q24" s="31">
        <v>-1.9004409999999999E-2</v>
      </c>
      <c r="R24" s="31">
        <v>-8.9576089999999997E-2</v>
      </c>
      <c r="S24" s="31">
        <v>-1.4505657E-2</v>
      </c>
      <c r="T24" s="31">
        <v>-1.4505657E-2</v>
      </c>
      <c r="U24" s="31">
        <v>-1.4505657E-2</v>
      </c>
      <c r="V24" s="31">
        <v>-1.6781027E-2</v>
      </c>
      <c r="W24" s="31">
        <v>-1.5299823000000001E-2</v>
      </c>
      <c r="X24" s="31">
        <v>1</v>
      </c>
      <c r="Y24" s="31">
        <v>-2.7751959999999999E-2</v>
      </c>
      <c r="Z24" s="31">
        <v>-2.1773216000000001E-2</v>
      </c>
      <c r="AA24" s="31">
        <v>-2.003605E-2</v>
      </c>
      <c r="AB24" s="31">
        <v>-4.8113410000000002E-3</v>
      </c>
      <c r="AC24" s="31">
        <v>-1.2776905999999999E-2</v>
      </c>
      <c r="AD24" s="31">
        <v>-1.0785083000000001E-2</v>
      </c>
      <c r="AE24" s="31">
        <v>-9.6405080000000008E-3</v>
      </c>
      <c r="AF24" s="31">
        <v>-1.0785083000000001E-2</v>
      </c>
      <c r="AG24" s="31">
        <v>-1.3667568E-2</v>
      </c>
      <c r="AH24" s="31">
        <v>-1.6056590999999999E-2</v>
      </c>
      <c r="AI24" s="31">
        <v>-1.7477159999999999E-2</v>
      </c>
      <c r="AJ24" s="31">
        <v>-1.6056590999999999E-2</v>
      </c>
      <c r="AK24" s="31">
        <v>-4.8113410000000002E-3</v>
      </c>
      <c r="AL24" s="31">
        <v>-1.8148252E-2</v>
      </c>
      <c r="AM24" s="31">
        <v>-1.1821785E-2</v>
      </c>
      <c r="AN24" s="31">
        <v>-1.4505657E-2</v>
      </c>
      <c r="AO24" s="31">
        <v>-2.6368483000000002E-2</v>
      </c>
      <c r="AP24" s="31">
        <v>-2.003605E-2</v>
      </c>
      <c r="AQ24" s="31">
        <v>-2.9079599000000001E-2</v>
      </c>
      <c r="AR24" s="31">
        <v>-2.3911747000000001E-2</v>
      </c>
      <c r="AS24" s="31">
        <v>-1.5299823000000001E-2</v>
      </c>
      <c r="AT24" s="31">
        <v>-2.1208537999999999E-2</v>
      </c>
      <c r="AU24" s="31">
        <v>-2.9079599000000001E-2</v>
      </c>
      <c r="AV24" s="31">
        <v>-2.3911747000000001E-2</v>
      </c>
      <c r="AW24" s="31">
        <v>-2.1773216000000001E-2</v>
      </c>
      <c r="AX24" s="31">
        <v>-1.7477159999999999E-2</v>
      </c>
      <c r="AY24" s="31">
        <v>-8.3437700000000004E-3</v>
      </c>
      <c r="AZ24" s="31">
        <v>-6.8084579999999999E-3</v>
      </c>
      <c r="BA24" s="31">
        <v>-1.0785083000000001E-2</v>
      </c>
      <c r="BB24" s="31">
        <v>-1.5299823000000001E-2</v>
      </c>
      <c r="BC24" s="31">
        <v>-9.6405080000000008E-3</v>
      </c>
      <c r="BD24" s="31">
        <v>-9.6405080000000008E-3</v>
      </c>
      <c r="BE24" s="31">
        <v>-1.9425626000000001E-2</v>
      </c>
      <c r="BF24" s="31">
        <v>-1.2776905999999999E-2</v>
      </c>
      <c r="BG24" s="31">
        <v>-1.3667568E-2</v>
      </c>
      <c r="BH24" s="31">
        <v>-1.8148252E-2</v>
      </c>
      <c r="BI24" s="31">
        <v>-1.6781027E-2</v>
      </c>
      <c r="BJ24" s="31">
        <v>-1.8148252E-2</v>
      </c>
      <c r="BK24" s="31">
        <v>-1.3667568E-2</v>
      </c>
      <c r="BL24" s="31">
        <v>-8.3437700000000004E-3</v>
      </c>
      <c r="BM24" s="31">
        <v>-1.5299823000000001E-2</v>
      </c>
      <c r="BN24" s="31">
        <v>-4.8113410000000002E-3</v>
      </c>
      <c r="BO24" s="31">
        <v>-1.0785083000000001E-2</v>
      </c>
      <c r="BP24" s="31">
        <v>-1.8148252E-2</v>
      </c>
      <c r="BQ24" s="31">
        <v>-8.3437700000000004E-3</v>
      </c>
      <c r="BR24" s="31">
        <v>-1.0785083000000001E-2</v>
      </c>
      <c r="BS24" s="31">
        <v>-1.0785083000000001E-2</v>
      </c>
      <c r="BT24" s="31">
        <v>-1.1821785E-2</v>
      </c>
      <c r="BU24" s="31">
        <v>-4.8113410000000002E-3</v>
      </c>
      <c r="BV24" s="31">
        <v>-6.8084579999999999E-3</v>
      </c>
      <c r="BW24" s="31">
        <v>-1.6056590999999999E-2</v>
      </c>
      <c r="BX24" s="31">
        <v>-1.0785083000000001E-2</v>
      </c>
      <c r="BY24" s="31">
        <v>-1.5299823000000001E-2</v>
      </c>
      <c r="BZ24" s="31">
        <v>-1.2776905999999999E-2</v>
      </c>
      <c r="CA24" s="31">
        <v>-1.8148252E-2</v>
      </c>
      <c r="CB24" s="31">
        <v>-2.1773216000000001E-2</v>
      </c>
      <c r="CC24" s="31">
        <v>-9.6405080000000008E-3</v>
      </c>
      <c r="CD24" s="31">
        <v>-1.4505657E-2</v>
      </c>
      <c r="CE24" s="31">
        <v>-1.2776905999999999E-2</v>
      </c>
      <c r="CF24" s="31">
        <v>-1.0785083000000001E-2</v>
      </c>
      <c r="CG24" s="31">
        <v>-1.6056590999999999E-2</v>
      </c>
      <c r="CH24" s="31">
        <v>-2.1773216000000001E-2</v>
      </c>
      <c r="CI24" s="31">
        <v>-1.8148252E-2</v>
      </c>
      <c r="CJ24" s="31">
        <v>-1.8796991999999998E-2</v>
      </c>
      <c r="CK24" s="31">
        <v>-1.0785083000000001E-2</v>
      </c>
      <c r="CL24" s="31">
        <v>-1.8796991999999998E-2</v>
      </c>
      <c r="CM24" s="31">
        <v>-1.2776905999999999E-2</v>
      </c>
      <c r="CN24" s="31">
        <v>-1.2776905999999999E-2</v>
      </c>
      <c r="CO24" s="31">
        <v>-9.6405080000000008E-3</v>
      </c>
      <c r="CP24" s="31">
        <v>-1.1821785E-2</v>
      </c>
      <c r="CQ24" s="31">
        <v>-1.7893289999999999E-2</v>
      </c>
      <c r="CR24" s="31">
        <v>-0.19305536000000001</v>
      </c>
      <c r="CS24" s="31">
        <v>3.1293449000000001E-2</v>
      </c>
      <c r="CT24" s="31">
        <v>-0.17092555000000001</v>
      </c>
      <c r="CU24" s="33">
        <v>0.1203249</v>
      </c>
    </row>
    <row r="25" spans="1:99" ht="15" thickBot="1" x14ac:dyDescent="0.35">
      <c r="A25" s="34" t="s">
        <v>46</v>
      </c>
      <c r="B25" s="53">
        <v>0.29245562000000003</v>
      </c>
      <c r="C25" s="53">
        <v>0.26512215</v>
      </c>
      <c r="D25" s="30">
        <v>0.28534394000000002</v>
      </c>
      <c r="E25" s="31">
        <v>2.8857702999999998E-2</v>
      </c>
      <c r="F25" s="31">
        <v>0.32347714</v>
      </c>
      <c r="G25" s="31">
        <v>-0.17882653000000001</v>
      </c>
      <c r="H25" s="31">
        <v>-9.4387208E-2</v>
      </c>
      <c r="I25" s="31">
        <v>0.112672695</v>
      </c>
      <c r="J25" s="31">
        <v>-0.17189289999999999</v>
      </c>
      <c r="K25" s="31">
        <v>0.42480988400000003</v>
      </c>
      <c r="L25" s="31">
        <v>4.3800152000000002E-2</v>
      </c>
      <c r="M25" s="31">
        <v>-5.8213764600000002E-2</v>
      </c>
      <c r="N25" s="31">
        <v>-6.219877E-2</v>
      </c>
      <c r="O25" s="31">
        <v>-0.10770647</v>
      </c>
      <c r="P25" s="31">
        <v>-0.13993438799999999</v>
      </c>
      <c r="Q25" s="31">
        <v>-2.846137E-2</v>
      </c>
      <c r="R25" s="31">
        <v>-0.11270834</v>
      </c>
      <c r="S25" s="31">
        <v>-2.1416213999999999E-2</v>
      </c>
      <c r="T25" s="31">
        <v>-2.1416213999999999E-2</v>
      </c>
      <c r="U25" s="31">
        <v>-2.1416213999999999E-2</v>
      </c>
      <c r="V25" s="31">
        <v>-2.4775579999999998E-2</v>
      </c>
      <c r="W25" s="31">
        <v>-2.2588724000000001E-2</v>
      </c>
      <c r="X25" s="31">
        <v>-2.7751959999999999E-2</v>
      </c>
      <c r="Y25" s="31">
        <v>1</v>
      </c>
      <c r="Z25" s="31">
        <v>-3.2146068999999999E-2</v>
      </c>
      <c r="AA25" s="31">
        <v>-2.958131E-2</v>
      </c>
      <c r="AB25" s="31">
        <v>-7.1034849999999997E-3</v>
      </c>
      <c r="AC25" s="31">
        <v>-1.8863878000000001E-2</v>
      </c>
      <c r="AD25" s="31">
        <v>-1.5923143000000001E-2</v>
      </c>
      <c r="AE25" s="31">
        <v>-1.4233287000000001E-2</v>
      </c>
      <c r="AF25" s="31">
        <v>-1.5923143000000001E-2</v>
      </c>
      <c r="AG25" s="31">
        <v>-2.0178854999999999E-2</v>
      </c>
      <c r="AH25" s="31">
        <v>-2.3706018999999998E-2</v>
      </c>
      <c r="AI25" s="31">
        <v>-2.5803354000000001E-2</v>
      </c>
      <c r="AJ25" s="31">
        <v>-2.3706018999999998E-2</v>
      </c>
      <c r="AK25" s="31">
        <v>-7.1034849999999997E-3</v>
      </c>
      <c r="AL25" s="31">
        <v>-2.6794156999999999E-2</v>
      </c>
      <c r="AM25" s="31">
        <v>-1.7453732999999999E-2</v>
      </c>
      <c r="AN25" s="31">
        <v>-2.1416213999999999E-2</v>
      </c>
      <c r="AO25" s="31">
        <v>-3.8930540999999999E-2</v>
      </c>
      <c r="AP25" s="31">
        <v>-2.958131E-2</v>
      </c>
      <c r="AQ25" s="31">
        <v>-4.2933243000000003E-2</v>
      </c>
      <c r="AR25" s="31">
        <v>-3.5303405000000003E-2</v>
      </c>
      <c r="AS25" s="31">
        <v>-2.2588724000000001E-2</v>
      </c>
      <c r="AT25" s="31">
        <v>-3.1312376000000003E-2</v>
      </c>
      <c r="AU25" s="31">
        <v>-4.2933243000000003E-2</v>
      </c>
      <c r="AV25" s="31">
        <v>-3.5303405000000003E-2</v>
      </c>
      <c r="AW25" s="31">
        <v>-3.2146068999999999E-2</v>
      </c>
      <c r="AX25" s="31">
        <v>-2.5803354000000001E-2</v>
      </c>
      <c r="AY25" s="31">
        <v>-1.2318777E-2</v>
      </c>
      <c r="AZ25" s="31">
        <v>-1.0052036E-2</v>
      </c>
      <c r="BA25" s="31">
        <v>-1.5923143000000001E-2</v>
      </c>
      <c r="BB25" s="31">
        <v>-2.2588724000000001E-2</v>
      </c>
      <c r="BC25" s="31">
        <v>-1.4233287000000001E-2</v>
      </c>
      <c r="BD25" s="31">
        <v>-1.4233287000000001E-2</v>
      </c>
      <c r="BE25" s="31">
        <v>-2.8680075999999999E-2</v>
      </c>
      <c r="BF25" s="31">
        <v>-1.8863878000000001E-2</v>
      </c>
      <c r="BG25" s="31">
        <v>-2.0178854999999999E-2</v>
      </c>
      <c r="BH25" s="31">
        <v>-2.6794156999999999E-2</v>
      </c>
      <c r="BI25" s="31">
        <v>-2.4775579999999998E-2</v>
      </c>
      <c r="BJ25" s="31">
        <v>-2.6794156999999999E-2</v>
      </c>
      <c r="BK25" s="31">
        <v>-2.0178854999999999E-2</v>
      </c>
      <c r="BL25" s="31">
        <v>-1.2318777E-2</v>
      </c>
      <c r="BM25" s="31">
        <v>-2.2588724000000001E-2</v>
      </c>
      <c r="BN25" s="31">
        <v>-7.1034849999999997E-3</v>
      </c>
      <c r="BO25" s="31">
        <v>-1.5923143000000001E-2</v>
      </c>
      <c r="BP25" s="31">
        <v>-2.6794156999999999E-2</v>
      </c>
      <c r="BQ25" s="31">
        <v>-1.2318777E-2</v>
      </c>
      <c r="BR25" s="31">
        <v>-1.5923143000000001E-2</v>
      </c>
      <c r="BS25" s="31">
        <v>-1.5923143000000001E-2</v>
      </c>
      <c r="BT25" s="31">
        <v>-1.7453732999999999E-2</v>
      </c>
      <c r="BU25" s="31">
        <v>-7.1034849999999997E-3</v>
      </c>
      <c r="BV25" s="31">
        <v>-1.0052036E-2</v>
      </c>
      <c r="BW25" s="31">
        <v>-2.3706018999999998E-2</v>
      </c>
      <c r="BX25" s="31">
        <v>-1.5923143000000001E-2</v>
      </c>
      <c r="BY25" s="31">
        <v>-2.2588724000000001E-2</v>
      </c>
      <c r="BZ25" s="31">
        <v>-1.8863878000000001E-2</v>
      </c>
      <c r="CA25" s="31">
        <v>-2.6794156999999999E-2</v>
      </c>
      <c r="CB25" s="31">
        <v>-3.2146068999999999E-2</v>
      </c>
      <c r="CC25" s="31">
        <v>-1.4233287000000001E-2</v>
      </c>
      <c r="CD25" s="31">
        <v>-2.1416213999999999E-2</v>
      </c>
      <c r="CE25" s="31">
        <v>-1.8863878000000001E-2</v>
      </c>
      <c r="CF25" s="31">
        <v>-1.5923143000000001E-2</v>
      </c>
      <c r="CG25" s="31">
        <v>-2.3706018999999998E-2</v>
      </c>
      <c r="CH25" s="31">
        <v>-3.2146068999999999E-2</v>
      </c>
      <c r="CI25" s="31">
        <v>-2.6794156999999999E-2</v>
      </c>
      <c r="CJ25" s="31">
        <v>-2.7751959999999999E-2</v>
      </c>
      <c r="CK25" s="31">
        <v>-1.5923143000000001E-2</v>
      </c>
      <c r="CL25" s="31">
        <v>-2.7751959999999999E-2</v>
      </c>
      <c r="CM25" s="31">
        <v>-1.8863878000000001E-2</v>
      </c>
      <c r="CN25" s="31">
        <v>-1.8863878000000001E-2</v>
      </c>
      <c r="CO25" s="31">
        <v>-1.4233287000000001E-2</v>
      </c>
      <c r="CP25" s="31">
        <v>-1.7453732999999999E-2</v>
      </c>
      <c r="CQ25" s="31">
        <v>-4.9608739999999998E-2</v>
      </c>
      <c r="CR25" s="31">
        <v>-0.37503125999999998</v>
      </c>
      <c r="CS25" s="31">
        <v>0.11204518199999999</v>
      </c>
      <c r="CT25" s="31">
        <v>-0.32347714</v>
      </c>
      <c r="CU25" s="33">
        <v>0.17882653000000001</v>
      </c>
    </row>
    <row r="26" spans="1:99" ht="15" thickBot="1" x14ac:dyDescent="0.35">
      <c r="A26" s="34" t="s">
        <v>47</v>
      </c>
      <c r="B26" s="53">
        <v>0.30330933999999998</v>
      </c>
      <c r="C26" s="53">
        <v>0.26513776999999999</v>
      </c>
      <c r="D26" s="30">
        <v>0.53228343</v>
      </c>
      <c r="E26" s="31">
        <v>-6.6497040000000002E-3</v>
      </c>
      <c r="F26" s="31">
        <v>0.27309559</v>
      </c>
      <c r="G26" s="31">
        <v>-0.13457414000000001</v>
      </c>
      <c r="H26" s="31">
        <v>-9.5460052000000004E-2</v>
      </c>
      <c r="I26" s="31">
        <v>-9.0809159999999996E-3</v>
      </c>
      <c r="J26" s="31">
        <v>-0.14571744</v>
      </c>
      <c r="K26" s="31">
        <v>0.38117888</v>
      </c>
      <c r="L26" s="31">
        <v>-7.0457655999999994E-2</v>
      </c>
      <c r="M26" s="31">
        <v>-6.079341E-4</v>
      </c>
      <c r="N26" s="31">
        <v>-4.731076E-2</v>
      </c>
      <c r="O26" s="31">
        <v>-8.6345179999999994E-2</v>
      </c>
      <c r="P26" s="31">
        <v>-0.112595879</v>
      </c>
      <c r="Q26" s="31">
        <v>3.082646E-2</v>
      </c>
      <c r="R26" s="31">
        <v>-8.6408650000000004E-2</v>
      </c>
      <c r="S26" s="31">
        <v>-1.6802411999999999E-2</v>
      </c>
      <c r="T26" s="31">
        <v>-1.6802411999999999E-2</v>
      </c>
      <c r="U26" s="31">
        <v>-1.6802411999999999E-2</v>
      </c>
      <c r="V26" s="31">
        <v>-1.9438053E-2</v>
      </c>
      <c r="W26" s="31">
        <v>-1.7722321999999999E-2</v>
      </c>
      <c r="X26" s="31">
        <v>-2.1773216000000001E-2</v>
      </c>
      <c r="Y26" s="31">
        <v>-3.2146068999999999E-2</v>
      </c>
      <c r="Z26" s="31">
        <v>1</v>
      </c>
      <c r="AA26" s="31">
        <v>-2.320846E-2</v>
      </c>
      <c r="AB26" s="31">
        <v>-5.5731460000000002E-3</v>
      </c>
      <c r="AC26" s="31">
        <v>-1.4799938E-2</v>
      </c>
      <c r="AD26" s="31">
        <v>-1.2492741E-2</v>
      </c>
      <c r="AE26" s="31">
        <v>-1.1166939000000001E-2</v>
      </c>
      <c r="AF26" s="31">
        <v>-1.2492741E-2</v>
      </c>
      <c r="AG26" s="31">
        <v>-1.5831623999999999E-2</v>
      </c>
      <c r="AH26" s="31">
        <v>-1.8598913000000002E-2</v>
      </c>
      <c r="AI26" s="31">
        <v>-2.0244407999999998E-2</v>
      </c>
      <c r="AJ26" s="31">
        <v>-1.8598913000000002E-2</v>
      </c>
      <c r="AK26" s="31">
        <v>-5.5731460000000002E-3</v>
      </c>
      <c r="AL26" s="31">
        <v>-2.1021758000000001E-2</v>
      </c>
      <c r="AM26" s="31">
        <v>-1.3693588E-2</v>
      </c>
      <c r="AN26" s="31">
        <v>-1.6802411999999999E-2</v>
      </c>
      <c r="AO26" s="31">
        <v>-3.0543540000000001E-2</v>
      </c>
      <c r="AP26" s="31">
        <v>-2.320846E-2</v>
      </c>
      <c r="AQ26" s="31">
        <v>-3.3683919999999999E-2</v>
      </c>
      <c r="AR26" s="31">
        <v>-2.7697816E-2</v>
      </c>
      <c r="AS26" s="31">
        <v>-1.7722321999999999E-2</v>
      </c>
      <c r="AT26" s="31">
        <v>-2.4566594000000001E-2</v>
      </c>
      <c r="AU26" s="31">
        <v>-3.3683919999999999E-2</v>
      </c>
      <c r="AV26" s="31">
        <v>-2.7697816E-2</v>
      </c>
      <c r="AW26" s="31">
        <v>-2.5220680999999998E-2</v>
      </c>
      <c r="AX26" s="31">
        <v>-2.0244407999999998E-2</v>
      </c>
      <c r="AY26" s="31">
        <v>-9.6648810000000002E-3</v>
      </c>
      <c r="AZ26" s="31">
        <v>-7.8864759999999999E-3</v>
      </c>
      <c r="BA26" s="31">
        <v>-1.2492741E-2</v>
      </c>
      <c r="BB26" s="31">
        <v>-1.7722321999999999E-2</v>
      </c>
      <c r="BC26" s="31">
        <v>-1.1166939000000001E-2</v>
      </c>
      <c r="BD26" s="31">
        <v>-1.1166939000000001E-2</v>
      </c>
      <c r="BE26" s="31">
        <v>-2.2501383999999999E-2</v>
      </c>
      <c r="BF26" s="31">
        <v>-1.4799938E-2</v>
      </c>
      <c r="BG26" s="31">
        <v>-1.5831623999999999E-2</v>
      </c>
      <c r="BH26" s="31">
        <v>-2.1021758000000001E-2</v>
      </c>
      <c r="BI26" s="31">
        <v>-1.9438053E-2</v>
      </c>
      <c r="BJ26" s="31">
        <v>-2.1021758000000001E-2</v>
      </c>
      <c r="BK26" s="31">
        <v>-1.5831623999999999E-2</v>
      </c>
      <c r="BL26" s="31">
        <v>-9.6648810000000002E-3</v>
      </c>
      <c r="BM26" s="31">
        <v>-1.7722321999999999E-2</v>
      </c>
      <c r="BN26" s="31">
        <v>-5.5731460000000002E-3</v>
      </c>
      <c r="BO26" s="31">
        <v>-1.2492741E-2</v>
      </c>
      <c r="BP26" s="31">
        <v>-2.1021758000000001E-2</v>
      </c>
      <c r="BQ26" s="31">
        <v>-9.6648810000000002E-3</v>
      </c>
      <c r="BR26" s="31">
        <v>-1.2492741E-2</v>
      </c>
      <c r="BS26" s="31">
        <v>-1.2492741E-2</v>
      </c>
      <c r="BT26" s="31">
        <v>-1.3693588E-2</v>
      </c>
      <c r="BU26" s="31">
        <v>-5.5731460000000002E-3</v>
      </c>
      <c r="BV26" s="31">
        <v>-7.8864759999999999E-3</v>
      </c>
      <c r="BW26" s="31">
        <v>-1.8598913000000002E-2</v>
      </c>
      <c r="BX26" s="31">
        <v>-1.2492741E-2</v>
      </c>
      <c r="BY26" s="31">
        <v>-1.7722321999999999E-2</v>
      </c>
      <c r="BZ26" s="31">
        <v>-1.4799938E-2</v>
      </c>
      <c r="CA26" s="31">
        <v>-2.1021758000000001E-2</v>
      </c>
      <c r="CB26" s="31">
        <v>-2.5220680999999998E-2</v>
      </c>
      <c r="CC26" s="31">
        <v>-1.1166939000000001E-2</v>
      </c>
      <c r="CD26" s="31">
        <v>-1.6802411999999999E-2</v>
      </c>
      <c r="CE26" s="31">
        <v>-1.4799938E-2</v>
      </c>
      <c r="CF26" s="31">
        <v>-1.2492741E-2</v>
      </c>
      <c r="CG26" s="31">
        <v>-1.8598913000000002E-2</v>
      </c>
      <c r="CH26" s="31">
        <v>-2.5220680999999998E-2</v>
      </c>
      <c r="CI26" s="31">
        <v>-2.1021758000000001E-2</v>
      </c>
      <c r="CJ26" s="31">
        <v>-2.1773216000000001E-2</v>
      </c>
      <c r="CK26" s="31">
        <v>-1.2492741E-2</v>
      </c>
      <c r="CL26" s="31">
        <v>-2.1773216000000001E-2</v>
      </c>
      <c r="CM26" s="31">
        <v>-1.4799938E-2</v>
      </c>
      <c r="CN26" s="31">
        <v>-1.4799938E-2</v>
      </c>
      <c r="CO26" s="31">
        <v>-1.1166939000000001E-2</v>
      </c>
      <c r="CP26" s="31">
        <v>-1.3693588E-2</v>
      </c>
      <c r="CQ26" s="31">
        <v>-5.4975570000000001E-2</v>
      </c>
      <c r="CR26" s="31">
        <v>-0.27126570999999999</v>
      </c>
      <c r="CS26" s="31">
        <v>0.265944177</v>
      </c>
      <c r="CT26" s="31">
        <v>-0.27309559</v>
      </c>
      <c r="CU26" s="33">
        <v>0.13457414000000001</v>
      </c>
    </row>
    <row r="27" spans="1:99" ht="15" thickBot="1" x14ac:dyDescent="0.35">
      <c r="A27" s="34" t="s">
        <v>48</v>
      </c>
      <c r="B27" s="53">
        <v>0.17151754</v>
      </c>
      <c r="C27" s="53">
        <v>0.11475718</v>
      </c>
      <c r="D27" s="30">
        <v>0.19783439</v>
      </c>
      <c r="E27" s="31">
        <v>2.2136858999999998E-2</v>
      </c>
      <c r="F27" s="31">
        <v>0.13663929999999999</v>
      </c>
      <c r="G27" s="31">
        <v>-4.0163450000000003E-2</v>
      </c>
      <c r="H27" s="31">
        <v>-9.6597099000000006E-2</v>
      </c>
      <c r="I27" s="31">
        <v>6.8473193000000002E-2</v>
      </c>
      <c r="J27" s="31">
        <v>-0.13550670000000001</v>
      </c>
      <c r="K27" s="31">
        <v>0.2106365</v>
      </c>
      <c r="L27" s="31">
        <v>-1.5755853E-2</v>
      </c>
      <c r="M27" s="31">
        <v>9.5518980399999995E-2</v>
      </c>
      <c r="N27" s="31">
        <v>-1.1742519999999999E-2</v>
      </c>
      <c r="O27" s="31">
        <v>-1.5886290000000001E-2</v>
      </c>
      <c r="P27" s="31">
        <v>-8.7359150000000003E-3</v>
      </c>
      <c r="Q27" s="31">
        <v>0.11354893000000001</v>
      </c>
      <c r="R27" s="31">
        <v>2.7194010000000001E-2</v>
      </c>
      <c r="S27" s="31">
        <v>-1.5461839E-2</v>
      </c>
      <c r="T27" s="31">
        <v>-1.5461839E-2</v>
      </c>
      <c r="U27" s="31">
        <v>-1.5461839E-2</v>
      </c>
      <c r="V27" s="31">
        <v>-1.7887197000000001E-2</v>
      </c>
      <c r="W27" s="31">
        <v>-1.6308355E-2</v>
      </c>
      <c r="X27" s="31">
        <v>-2.003605E-2</v>
      </c>
      <c r="Y27" s="31">
        <v>-2.958131E-2</v>
      </c>
      <c r="Z27" s="31">
        <v>-2.320846E-2</v>
      </c>
      <c r="AA27" s="31">
        <v>1</v>
      </c>
      <c r="AB27" s="31">
        <v>-5.1284950000000003E-3</v>
      </c>
      <c r="AC27" s="31">
        <v>-1.3619132000000001E-2</v>
      </c>
      <c r="AD27" s="31">
        <v>-1.1496012999999999E-2</v>
      </c>
      <c r="AE27" s="31">
        <v>-1.027599E-2</v>
      </c>
      <c r="AF27" s="31">
        <v>-1.1496012999999999E-2</v>
      </c>
      <c r="AG27" s="31">
        <v>-1.4568505000000001E-2</v>
      </c>
      <c r="AH27" s="31">
        <v>-1.7115007000000002E-2</v>
      </c>
      <c r="AI27" s="31">
        <v>-1.8629217E-2</v>
      </c>
      <c r="AJ27" s="31">
        <v>-1.7115007000000002E-2</v>
      </c>
      <c r="AK27" s="31">
        <v>-5.1284950000000003E-3</v>
      </c>
      <c r="AL27" s="31">
        <v>-1.9344547E-2</v>
      </c>
      <c r="AM27" s="31">
        <v>-1.2601051E-2</v>
      </c>
      <c r="AN27" s="31">
        <v>-1.5461839E-2</v>
      </c>
      <c r="AO27" s="31">
        <v>-2.8106638E-2</v>
      </c>
      <c r="AP27" s="31">
        <v>-2.1356784E-2</v>
      </c>
      <c r="AQ27" s="31">
        <v>-3.0996464000000001E-2</v>
      </c>
      <c r="AR27" s="31">
        <v>-2.5487958000000002E-2</v>
      </c>
      <c r="AS27" s="31">
        <v>-1.6308355E-2</v>
      </c>
      <c r="AT27" s="31">
        <v>-2.2606560000000001E-2</v>
      </c>
      <c r="AU27" s="31">
        <v>-3.0996464000000001E-2</v>
      </c>
      <c r="AV27" s="31">
        <v>-2.5487958000000002E-2</v>
      </c>
      <c r="AW27" s="31">
        <v>-2.320846E-2</v>
      </c>
      <c r="AX27" s="31">
        <v>-1.8629217E-2</v>
      </c>
      <c r="AY27" s="31">
        <v>-8.8937730000000007E-3</v>
      </c>
      <c r="AZ27" s="31">
        <v>-7.2572569999999996E-3</v>
      </c>
      <c r="BA27" s="31">
        <v>-1.1496012999999999E-2</v>
      </c>
      <c r="BB27" s="31">
        <v>-1.6308355E-2</v>
      </c>
      <c r="BC27" s="31">
        <v>-1.027599E-2</v>
      </c>
      <c r="BD27" s="31">
        <v>-1.027599E-2</v>
      </c>
      <c r="BE27" s="31">
        <v>-2.0706121000000001E-2</v>
      </c>
      <c r="BF27" s="31">
        <v>-1.3619132000000001E-2</v>
      </c>
      <c r="BG27" s="31">
        <v>-1.4568505000000001E-2</v>
      </c>
      <c r="BH27" s="31">
        <v>-1.9344547E-2</v>
      </c>
      <c r="BI27" s="31">
        <v>-1.7887197000000001E-2</v>
      </c>
      <c r="BJ27" s="31">
        <v>-1.9344547E-2</v>
      </c>
      <c r="BK27" s="31">
        <v>-1.4568505000000001E-2</v>
      </c>
      <c r="BL27" s="31">
        <v>-8.8937730000000007E-3</v>
      </c>
      <c r="BM27" s="31">
        <v>-1.6308355E-2</v>
      </c>
      <c r="BN27" s="31">
        <v>-5.1284950000000003E-3</v>
      </c>
      <c r="BO27" s="31">
        <v>-1.1496012999999999E-2</v>
      </c>
      <c r="BP27" s="31">
        <v>-1.9344547E-2</v>
      </c>
      <c r="BQ27" s="31">
        <v>-8.8937730000000007E-3</v>
      </c>
      <c r="BR27" s="31">
        <v>-1.1496012999999999E-2</v>
      </c>
      <c r="BS27" s="31">
        <v>-1.1496012999999999E-2</v>
      </c>
      <c r="BT27" s="31">
        <v>-1.2601051E-2</v>
      </c>
      <c r="BU27" s="31">
        <v>-5.1284950000000003E-3</v>
      </c>
      <c r="BV27" s="31">
        <v>-7.2572569999999996E-3</v>
      </c>
      <c r="BW27" s="31">
        <v>-1.7115007000000002E-2</v>
      </c>
      <c r="BX27" s="31">
        <v>-1.1496012999999999E-2</v>
      </c>
      <c r="BY27" s="31">
        <v>-1.6308355E-2</v>
      </c>
      <c r="BZ27" s="31">
        <v>-1.3619132000000001E-2</v>
      </c>
      <c r="CA27" s="31">
        <v>-1.9344547E-2</v>
      </c>
      <c r="CB27" s="31">
        <v>-2.320846E-2</v>
      </c>
      <c r="CC27" s="31">
        <v>-1.027599E-2</v>
      </c>
      <c r="CD27" s="31">
        <v>-1.5461839E-2</v>
      </c>
      <c r="CE27" s="31">
        <v>-1.3619132000000001E-2</v>
      </c>
      <c r="CF27" s="31">
        <v>-1.1496012999999999E-2</v>
      </c>
      <c r="CG27" s="31">
        <v>-1.7115007000000002E-2</v>
      </c>
      <c r="CH27" s="31">
        <v>-2.320846E-2</v>
      </c>
      <c r="CI27" s="31">
        <v>-1.9344547E-2</v>
      </c>
      <c r="CJ27" s="31">
        <v>-2.003605E-2</v>
      </c>
      <c r="CK27" s="31">
        <v>-1.1496012999999999E-2</v>
      </c>
      <c r="CL27" s="31">
        <v>-2.003605E-2</v>
      </c>
      <c r="CM27" s="31">
        <v>-1.3619132000000001E-2</v>
      </c>
      <c r="CN27" s="31">
        <v>-1.3619132000000001E-2</v>
      </c>
      <c r="CO27" s="31">
        <v>-1.027599E-2</v>
      </c>
      <c r="CP27" s="31">
        <v>-1.2601051E-2</v>
      </c>
      <c r="CQ27" s="31">
        <v>6.0645669999999999E-2</v>
      </c>
      <c r="CR27" s="31">
        <v>-0.19546546000000001</v>
      </c>
      <c r="CS27" s="31">
        <v>7.0957050999999993E-2</v>
      </c>
      <c r="CT27" s="31">
        <v>-0.13663929999999999</v>
      </c>
      <c r="CU27" s="33">
        <v>4.0163450000000003E-2</v>
      </c>
    </row>
    <row r="28" spans="1:99" ht="15" thickBot="1" x14ac:dyDescent="0.35">
      <c r="A28" s="34" t="s">
        <v>49</v>
      </c>
      <c r="B28" s="53">
        <v>3.2497409999999997E-2</v>
      </c>
      <c r="C28" s="53">
        <v>3.3281079999999998E-2</v>
      </c>
      <c r="D28" s="30">
        <v>3.4734059999999997E-2</v>
      </c>
      <c r="E28" s="31">
        <v>-3.674311E-3</v>
      </c>
      <c r="F28" s="31">
        <v>6.9748519999999994E-2</v>
      </c>
      <c r="G28" s="31">
        <v>-3.4091589999999998E-2</v>
      </c>
      <c r="H28" s="31">
        <v>-2.8194561999999999E-2</v>
      </c>
      <c r="I28" s="31">
        <v>-6.7659073E-2</v>
      </c>
      <c r="J28" s="31">
        <v>-2.5081840000000001E-2</v>
      </c>
      <c r="K28" s="31">
        <v>1.2853685E-2</v>
      </c>
      <c r="L28" s="31">
        <v>-2.1571626999999999E-2</v>
      </c>
      <c r="M28" s="31">
        <v>-3.00862805E-2</v>
      </c>
      <c r="N28" s="31">
        <v>-1.133147E-2</v>
      </c>
      <c r="O28" s="31">
        <v>-3.1756350000000003E-2</v>
      </c>
      <c r="P28" s="31">
        <v>-3.2772076999999997E-2</v>
      </c>
      <c r="Q28" s="31">
        <v>-2.5800969999999999E-2</v>
      </c>
      <c r="R28" s="31">
        <v>-2.7869950000000001E-2</v>
      </c>
      <c r="S28" s="31">
        <v>-3.712917E-3</v>
      </c>
      <c r="T28" s="31">
        <v>-3.712917E-3</v>
      </c>
      <c r="U28" s="31">
        <v>-3.712917E-3</v>
      </c>
      <c r="V28" s="31">
        <v>-4.2953280000000002E-3</v>
      </c>
      <c r="W28" s="31">
        <v>-3.9161939999999996E-3</v>
      </c>
      <c r="X28" s="31">
        <v>-4.8113410000000002E-3</v>
      </c>
      <c r="Y28" s="31">
        <v>-7.1034849999999997E-3</v>
      </c>
      <c r="Z28" s="31">
        <v>-5.5731460000000002E-3</v>
      </c>
      <c r="AA28" s="31">
        <v>-5.1284950000000003E-3</v>
      </c>
      <c r="AB28" s="31">
        <v>1</v>
      </c>
      <c r="AC28" s="31">
        <v>-3.27042E-3</v>
      </c>
      <c r="AD28" s="31">
        <v>-2.7605860000000002E-3</v>
      </c>
      <c r="AE28" s="31">
        <v>-2.4676170000000001E-3</v>
      </c>
      <c r="AF28" s="31">
        <v>-2.7605860000000002E-3</v>
      </c>
      <c r="AG28" s="31">
        <v>-3.4983969999999999E-3</v>
      </c>
      <c r="AH28" s="31">
        <v>-4.1098990000000002E-3</v>
      </c>
      <c r="AI28" s="31">
        <v>-4.4735130000000001E-3</v>
      </c>
      <c r="AJ28" s="31">
        <v>-4.1098990000000002E-3</v>
      </c>
      <c r="AK28" s="31">
        <v>-1.2315270000000001E-3</v>
      </c>
      <c r="AL28" s="31">
        <v>-4.645288E-3</v>
      </c>
      <c r="AM28" s="31">
        <v>-3.025944E-3</v>
      </c>
      <c r="AN28" s="31">
        <v>-3.712917E-3</v>
      </c>
      <c r="AO28" s="31">
        <v>-6.7493659999999997E-3</v>
      </c>
      <c r="AP28" s="31">
        <v>-5.1284950000000003E-3</v>
      </c>
      <c r="AQ28" s="31">
        <v>-7.4433119999999997E-3</v>
      </c>
      <c r="AR28" s="31">
        <v>-6.1205310000000002E-3</v>
      </c>
      <c r="AS28" s="31">
        <v>-3.9161939999999996E-3</v>
      </c>
      <c r="AT28" s="31">
        <v>-5.428609E-3</v>
      </c>
      <c r="AU28" s="31">
        <v>-7.4433119999999997E-3</v>
      </c>
      <c r="AV28" s="31">
        <v>-6.1205310000000002E-3</v>
      </c>
      <c r="AW28" s="31">
        <v>-5.5731460000000002E-3</v>
      </c>
      <c r="AX28" s="31">
        <v>-4.4735130000000001E-3</v>
      </c>
      <c r="AY28" s="31">
        <v>-2.135699E-3</v>
      </c>
      <c r="AZ28" s="31">
        <v>-1.7427160000000001E-3</v>
      </c>
      <c r="BA28" s="31">
        <v>-2.7605860000000002E-3</v>
      </c>
      <c r="BB28" s="31">
        <v>-3.9161939999999996E-3</v>
      </c>
      <c r="BC28" s="31">
        <v>-2.4676170000000001E-3</v>
      </c>
      <c r="BD28" s="31">
        <v>-2.4676170000000001E-3</v>
      </c>
      <c r="BE28" s="31">
        <v>-4.9722480000000003E-3</v>
      </c>
      <c r="BF28" s="31">
        <v>-3.27042E-3</v>
      </c>
      <c r="BG28" s="31">
        <v>-3.4983969999999999E-3</v>
      </c>
      <c r="BH28" s="31">
        <v>-4.645288E-3</v>
      </c>
      <c r="BI28" s="31">
        <v>-4.2953280000000002E-3</v>
      </c>
      <c r="BJ28" s="31">
        <v>-4.645288E-3</v>
      </c>
      <c r="BK28" s="31">
        <v>-3.4983969999999999E-3</v>
      </c>
      <c r="BL28" s="31">
        <v>-2.135699E-3</v>
      </c>
      <c r="BM28" s="31">
        <v>-3.9161939999999996E-3</v>
      </c>
      <c r="BN28" s="31">
        <v>-1.2315270000000001E-3</v>
      </c>
      <c r="BO28" s="31">
        <v>-2.7605860000000002E-3</v>
      </c>
      <c r="BP28" s="31">
        <v>-4.645288E-3</v>
      </c>
      <c r="BQ28" s="31">
        <v>-2.135699E-3</v>
      </c>
      <c r="BR28" s="31">
        <v>-2.7605860000000002E-3</v>
      </c>
      <c r="BS28" s="31">
        <v>-2.7605860000000002E-3</v>
      </c>
      <c r="BT28" s="31">
        <v>-3.025944E-3</v>
      </c>
      <c r="BU28" s="31">
        <v>-1.2315270000000001E-3</v>
      </c>
      <c r="BV28" s="31">
        <v>-1.7427160000000001E-3</v>
      </c>
      <c r="BW28" s="31">
        <v>-4.1098990000000002E-3</v>
      </c>
      <c r="BX28" s="31">
        <v>-2.7605860000000002E-3</v>
      </c>
      <c r="BY28" s="31">
        <v>-3.9161939999999996E-3</v>
      </c>
      <c r="BZ28" s="31">
        <v>-3.27042E-3</v>
      </c>
      <c r="CA28" s="31">
        <v>-4.645288E-3</v>
      </c>
      <c r="CB28" s="31">
        <v>-5.5731460000000002E-3</v>
      </c>
      <c r="CC28" s="31">
        <v>-2.4676170000000001E-3</v>
      </c>
      <c r="CD28" s="31">
        <v>-3.712917E-3</v>
      </c>
      <c r="CE28" s="31">
        <v>-3.27042E-3</v>
      </c>
      <c r="CF28" s="31">
        <v>-2.7605860000000002E-3</v>
      </c>
      <c r="CG28" s="31">
        <v>-4.1098990000000002E-3</v>
      </c>
      <c r="CH28" s="31">
        <v>-5.5731460000000002E-3</v>
      </c>
      <c r="CI28" s="31">
        <v>-4.645288E-3</v>
      </c>
      <c r="CJ28" s="31">
        <v>-4.8113410000000002E-3</v>
      </c>
      <c r="CK28" s="31">
        <v>-2.7605860000000002E-3</v>
      </c>
      <c r="CL28" s="31">
        <v>-4.8113410000000002E-3</v>
      </c>
      <c r="CM28" s="31">
        <v>-3.27042E-3</v>
      </c>
      <c r="CN28" s="31">
        <v>-3.27042E-3</v>
      </c>
      <c r="CO28" s="31">
        <v>-2.4676170000000001E-3</v>
      </c>
      <c r="CP28" s="31">
        <v>-3.025944E-3</v>
      </c>
      <c r="CQ28" s="31">
        <v>-1.2148239999999999E-2</v>
      </c>
      <c r="CR28" s="31">
        <v>-7.3478879999999996E-2</v>
      </c>
      <c r="CS28" s="31">
        <v>1.6231325000000001E-2</v>
      </c>
      <c r="CT28" s="31">
        <v>-6.9748519999999994E-2</v>
      </c>
      <c r="CU28" s="33">
        <v>3.4091589999999998E-2</v>
      </c>
    </row>
    <row r="29" spans="1:99" ht="15" thickBot="1" x14ac:dyDescent="0.35">
      <c r="A29" s="34" t="s">
        <v>50</v>
      </c>
      <c r="B29" s="53">
        <v>6.4169710000000005E-2</v>
      </c>
      <c r="C29" s="53">
        <v>6.8083770000000002E-2</v>
      </c>
      <c r="D29" s="30">
        <v>7.4680239999999995E-2</v>
      </c>
      <c r="E29" s="31">
        <v>-3.7990369999999999E-3</v>
      </c>
      <c r="F29" s="31">
        <v>0.17427714999999999</v>
      </c>
      <c r="G29" s="31">
        <v>-8.9947700000000005E-2</v>
      </c>
      <c r="H29" s="31">
        <v>-5.4352805999999997E-2</v>
      </c>
      <c r="I29" s="31">
        <v>-0.16397309299999999</v>
      </c>
      <c r="J29" s="31">
        <v>-4.9738499999999998E-2</v>
      </c>
      <c r="K29" s="31">
        <v>7.5519009999999998E-3</v>
      </c>
      <c r="L29" s="31">
        <v>-5.5758678999999998E-2</v>
      </c>
      <c r="M29" s="31">
        <v>-7.4516502200000001E-2</v>
      </c>
      <c r="N29" s="31">
        <v>-3.0091630000000001E-2</v>
      </c>
      <c r="O29" s="31">
        <v>-7.9389020000000005E-2</v>
      </c>
      <c r="P29" s="31">
        <v>-8.4521738999999999E-2</v>
      </c>
      <c r="Q29" s="31">
        <v>-6.2963489999999997E-2</v>
      </c>
      <c r="R29" s="31">
        <v>-6.1540690000000002E-2</v>
      </c>
      <c r="S29" s="31">
        <v>-9.8599499999999993E-3</v>
      </c>
      <c r="T29" s="31">
        <v>-9.8599499999999993E-3</v>
      </c>
      <c r="U29" s="31">
        <v>-9.8599499999999993E-3</v>
      </c>
      <c r="V29" s="31">
        <v>-1.1406591000000001E-2</v>
      </c>
      <c r="W29" s="31">
        <v>-1.0399769999999999E-2</v>
      </c>
      <c r="X29" s="31">
        <v>-1.2776905999999999E-2</v>
      </c>
      <c r="Y29" s="31">
        <v>-1.8863878000000001E-2</v>
      </c>
      <c r="Z29" s="31">
        <v>-1.4799938E-2</v>
      </c>
      <c r="AA29" s="31">
        <v>-1.3619132000000001E-2</v>
      </c>
      <c r="AB29" s="31">
        <v>-3.27042E-3</v>
      </c>
      <c r="AC29" s="31">
        <v>1</v>
      </c>
      <c r="AD29" s="31">
        <v>-7.3309600000000001E-3</v>
      </c>
      <c r="AE29" s="31">
        <v>-6.5529560000000004E-3</v>
      </c>
      <c r="AF29" s="31">
        <v>-7.3309600000000001E-3</v>
      </c>
      <c r="AG29" s="31">
        <v>-9.2902750000000006E-3</v>
      </c>
      <c r="AH29" s="31">
        <v>-1.0914169E-2</v>
      </c>
      <c r="AI29" s="31">
        <v>-1.1879773999999999E-2</v>
      </c>
      <c r="AJ29" s="31">
        <v>-1.0914169E-2</v>
      </c>
      <c r="AK29" s="31">
        <v>-3.27042E-3</v>
      </c>
      <c r="AL29" s="31">
        <v>-1.2335937E-2</v>
      </c>
      <c r="AM29" s="31">
        <v>-8.0356379999999995E-3</v>
      </c>
      <c r="AN29" s="31">
        <v>-9.8599499999999993E-3</v>
      </c>
      <c r="AO29" s="31">
        <v>-1.7923484999999999E-2</v>
      </c>
      <c r="AP29" s="31">
        <v>-1.3619132000000001E-2</v>
      </c>
      <c r="AQ29" s="31">
        <v>-1.9766315E-2</v>
      </c>
      <c r="AR29" s="31">
        <v>-1.6253564000000002E-2</v>
      </c>
      <c r="AS29" s="31">
        <v>-1.0399769999999999E-2</v>
      </c>
      <c r="AT29" s="31">
        <v>-1.4416109E-2</v>
      </c>
      <c r="AU29" s="31">
        <v>-1.9766315E-2</v>
      </c>
      <c r="AV29" s="31">
        <v>-1.6253564000000002E-2</v>
      </c>
      <c r="AW29" s="31">
        <v>-1.4799938E-2</v>
      </c>
      <c r="AX29" s="31">
        <v>-1.1879773999999999E-2</v>
      </c>
      <c r="AY29" s="31">
        <v>-5.671522E-3</v>
      </c>
      <c r="AZ29" s="31">
        <v>-4.6279219999999996E-3</v>
      </c>
      <c r="BA29" s="31">
        <v>-7.3309600000000001E-3</v>
      </c>
      <c r="BB29" s="31">
        <v>-1.0399769999999999E-2</v>
      </c>
      <c r="BC29" s="31">
        <v>-6.5529560000000004E-3</v>
      </c>
      <c r="BD29" s="31">
        <v>-6.5529560000000004E-3</v>
      </c>
      <c r="BE29" s="31">
        <v>-1.3204207000000001E-2</v>
      </c>
      <c r="BF29" s="31">
        <v>-8.6848640000000005E-3</v>
      </c>
      <c r="BG29" s="31">
        <v>-9.2902750000000006E-3</v>
      </c>
      <c r="BH29" s="31">
        <v>-1.2335937E-2</v>
      </c>
      <c r="BI29" s="31">
        <v>-1.1406591000000001E-2</v>
      </c>
      <c r="BJ29" s="31">
        <v>-1.2335937E-2</v>
      </c>
      <c r="BK29" s="31">
        <v>-9.2902750000000006E-3</v>
      </c>
      <c r="BL29" s="31">
        <v>-5.671522E-3</v>
      </c>
      <c r="BM29" s="31">
        <v>-1.0399769999999999E-2</v>
      </c>
      <c r="BN29" s="31">
        <v>-3.27042E-3</v>
      </c>
      <c r="BO29" s="31">
        <v>-7.3309600000000001E-3</v>
      </c>
      <c r="BP29" s="31">
        <v>-1.2335937E-2</v>
      </c>
      <c r="BQ29" s="31">
        <v>-5.671522E-3</v>
      </c>
      <c r="BR29" s="31">
        <v>-7.3309600000000001E-3</v>
      </c>
      <c r="BS29" s="31">
        <v>-7.3309600000000001E-3</v>
      </c>
      <c r="BT29" s="31">
        <v>-8.0356379999999995E-3</v>
      </c>
      <c r="BU29" s="31">
        <v>-3.27042E-3</v>
      </c>
      <c r="BV29" s="31">
        <v>-4.6279219999999996E-3</v>
      </c>
      <c r="BW29" s="31">
        <v>-1.0914169E-2</v>
      </c>
      <c r="BX29" s="31">
        <v>-7.3309600000000001E-3</v>
      </c>
      <c r="BY29" s="31">
        <v>-1.0399769999999999E-2</v>
      </c>
      <c r="BZ29" s="31">
        <v>-8.6848640000000005E-3</v>
      </c>
      <c r="CA29" s="31">
        <v>-1.2335937E-2</v>
      </c>
      <c r="CB29" s="31">
        <v>-1.4799938E-2</v>
      </c>
      <c r="CC29" s="31">
        <v>-6.5529560000000004E-3</v>
      </c>
      <c r="CD29" s="31">
        <v>-9.8599499999999993E-3</v>
      </c>
      <c r="CE29" s="31">
        <v>-8.6848640000000005E-3</v>
      </c>
      <c r="CF29" s="31">
        <v>-7.3309600000000001E-3</v>
      </c>
      <c r="CG29" s="31">
        <v>-1.0914169E-2</v>
      </c>
      <c r="CH29" s="31">
        <v>-1.4799938E-2</v>
      </c>
      <c r="CI29" s="31">
        <v>-1.2335937E-2</v>
      </c>
      <c r="CJ29" s="31">
        <v>-1.2776905999999999E-2</v>
      </c>
      <c r="CK29" s="31">
        <v>-7.3309600000000001E-3</v>
      </c>
      <c r="CL29" s="31">
        <v>-1.2776905999999999E-2</v>
      </c>
      <c r="CM29" s="31">
        <v>-8.6848640000000005E-3</v>
      </c>
      <c r="CN29" s="31">
        <v>-8.6848640000000005E-3</v>
      </c>
      <c r="CO29" s="31">
        <v>-6.5529560000000004E-3</v>
      </c>
      <c r="CP29" s="31">
        <v>-8.0356379999999995E-3</v>
      </c>
      <c r="CQ29" s="31">
        <v>-3.2260629999999998E-2</v>
      </c>
      <c r="CR29" s="31">
        <v>-9.2427350000000005E-2</v>
      </c>
      <c r="CS29" s="31">
        <v>4.2067579000000001E-2</v>
      </c>
      <c r="CT29" s="31">
        <v>-0.17427714999999999</v>
      </c>
      <c r="CU29" s="33">
        <v>8.9947700000000005E-2</v>
      </c>
    </row>
    <row r="30" spans="1:99" ht="15" thickBot="1" x14ac:dyDescent="0.35">
      <c r="A30" s="34" t="s">
        <v>51</v>
      </c>
      <c r="B30" s="53">
        <v>3.8118390000000002E-2</v>
      </c>
      <c r="C30" s="53">
        <v>4.370951E-2</v>
      </c>
      <c r="D30" s="30">
        <v>4.159268E-2</v>
      </c>
      <c r="E30" s="31">
        <v>1.1154430999999999E-2</v>
      </c>
      <c r="F30" s="31">
        <v>0.13386218999999999</v>
      </c>
      <c r="G30" s="31">
        <v>-7.6857729999999999E-2</v>
      </c>
      <c r="H30" s="31">
        <v>-3.4657608999999999E-2</v>
      </c>
      <c r="I30" s="31">
        <v>-8.8487731E-2</v>
      </c>
      <c r="J30" s="31">
        <v>-3.5273140000000001E-2</v>
      </c>
      <c r="K30" s="31">
        <v>-6.719165E-3</v>
      </c>
      <c r="L30" s="31">
        <v>-4.6523574999999998E-2</v>
      </c>
      <c r="M30" s="31">
        <v>-5.5167531300000003E-2</v>
      </c>
      <c r="N30" s="31">
        <v>-2.3434779999999999E-2</v>
      </c>
      <c r="O30" s="31">
        <v>-6.0923959999999999E-2</v>
      </c>
      <c r="P30" s="31">
        <v>-6.725391E-2</v>
      </c>
      <c r="Q30" s="31">
        <v>-4.5303660000000003E-2</v>
      </c>
      <c r="R30" s="31">
        <v>-5.2966180000000002E-2</v>
      </c>
      <c r="S30" s="31">
        <v>-8.3228590000000002E-3</v>
      </c>
      <c r="T30" s="31">
        <v>-8.3228590000000002E-3</v>
      </c>
      <c r="U30" s="31">
        <v>-8.3228590000000002E-3</v>
      </c>
      <c r="V30" s="31">
        <v>-9.6283900000000006E-3</v>
      </c>
      <c r="W30" s="31">
        <v>-8.7785250000000006E-3</v>
      </c>
      <c r="X30" s="31">
        <v>-1.0785083000000001E-2</v>
      </c>
      <c r="Y30" s="31">
        <v>-1.5923143000000001E-2</v>
      </c>
      <c r="Z30" s="31">
        <v>-1.2492741E-2</v>
      </c>
      <c r="AA30" s="31">
        <v>-1.1496012999999999E-2</v>
      </c>
      <c r="AB30" s="31">
        <v>-2.7605860000000002E-3</v>
      </c>
      <c r="AC30" s="31">
        <v>-7.3309600000000001E-3</v>
      </c>
      <c r="AD30" s="31">
        <v>1</v>
      </c>
      <c r="AE30" s="31">
        <v>-5.5313999999999997E-3</v>
      </c>
      <c r="AF30" s="31">
        <v>-6.1881189999999997E-3</v>
      </c>
      <c r="AG30" s="31">
        <v>-7.8419920000000008E-3</v>
      </c>
      <c r="AH30" s="31">
        <v>-9.2127330000000007E-3</v>
      </c>
      <c r="AI30" s="31">
        <v>-1.0027807999999999E-2</v>
      </c>
      <c r="AJ30" s="31">
        <v>-9.2127330000000007E-3</v>
      </c>
      <c r="AK30" s="31">
        <v>-2.7605860000000002E-3</v>
      </c>
      <c r="AL30" s="31">
        <v>-1.0412858000000001E-2</v>
      </c>
      <c r="AM30" s="31">
        <v>-6.7829429999999996E-3</v>
      </c>
      <c r="AN30" s="31">
        <v>-8.3228590000000002E-3</v>
      </c>
      <c r="AO30" s="31">
        <v>-1.5129350999999999E-2</v>
      </c>
      <c r="AP30" s="31">
        <v>-1.1496012999999999E-2</v>
      </c>
      <c r="AQ30" s="31">
        <v>-1.6684898E-2</v>
      </c>
      <c r="AR30" s="31">
        <v>-1.3719758E-2</v>
      </c>
      <c r="AS30" s="31">
        <v>-8.7785250000000006E-3</v>
      </c>
      <c r="AT30" s="31">
        <v>-1.2168747000000001E-2</v>
      </c>
      <c r="AU30" s="31">
        <v>-1.6684898E-2</v>
      </c>
      <c r="AV30" s="31">
        <v>-1.3719758E-2</v>
      </c>
      <c r="AW30" s="31">
        <v>-1.2492741E-2</v>
      </c>
      <c r="AX30" s="31">
        <v>-1.0027807999999999E-2</v>
      </c>
      <c r="AY30" s="31">
        <v>-4.787375E-3</v>
      </c>
      <c r="AZ30" s="31">
        <v>-3.9064649999999996E-3</v>
      </c>
      <c r="BA30" s="31">
        <v>-6.1881189999999997E-3</v>
      </c>
      <c r="BB30" s="31">
        <v>-8.7785250000000006E-3</v>
      </c>
      <c r="BC30" s="31">
        <v>-5.5313999999999997E-3</v>
      </c>
      <c r="BD30" s="31">
        <v>-5.5313999999999997E-3</v>
      </c>
      <c r="BE30" s="31">
        <v>-1.1145772E-2</v>
      </c>
      <c r="BF30" s="31">
        <v>-7.3309600000000001E-3</v>
      </c>
      <c r="BG30" s="31">
        <v>-7.8419920000000008E-3</v>
      </c>
      <c r="BH30" s="31">
        <v>-1.0412858000000001E-2</v>
      </c>
      <c r="BI30" s="31">
        <v>-9.6283900000000006E-3</v>
      </c>
      <c r="BJ30" s="31">
        <v>-1.0412858000000001E-2</v>
      </c>
      <c r="BK30" s="31">
        <v>-7.8419920000000008E-3</v>
      </c>
      <c r="BL30" s="31">
        <v>-4.787375E-3</v>
      </c>
      <c r="BM30" s="31">
        <v>-8.7785250000000006E-3</v>
      </c>
      <c r="BN30" s="31">
        <v>-2.7605860000000002E-3</v>
      </c>
      <c r="BO30" s="31">
        <v>-6.1881189999999997E-3</v>
      </c>
      <c r="BP30" s="31">
        <v>-1.0412858000000001E-2</v>
      </c>
      <c r="BQ30" s="31">
        <v>-4.787375E-3</v>
      </c>
      <c r="BR30" s="31">
        <v>-6.1881189999999997E-3</v>
      </c>
      <c r="BS30" s="31">
        <v>-6.1881189999999997E-3</v>
      </c>
      <c r="BT30" s="31">
        <v>-6.7829429999999996E-3</v>
      </c>
      <c r="BU30" s="31">
        <v>-2.7605860000000002E-3</v>
      </c>
      <c r="BV30" s="31">
        <v>-3.9064649999999996E-3</v>
      </c>
      <c r="BW30" s="31">
        <v>-9.2127330000000007E-3</v>
      </c>
      <c r="BX30" s="31">
        <v>-6.1881189999999997E-3</v>
      </c>
      <c r="BY30" s="31">
        <v>-8.7785250000000006E-3</v>
      </c>
      <c r="BZ30" s="31">
        <v>-7.3309600000000001E-3</v>
      </c>
      <c r="CA30" s="31">
        <v>-1.0412858000000001E-2</v>
      </c>
      <c r="CB30" s="31">
        <v>-1.2492741E-2</v>
      </c>
      <c r="CC30" s="31">
        <v>-5.5313999999999997E-3</v>
      </c>
      <c r="CD30" s="31">
        <v>-8.3228590000000002E-3</v>
      </c>
      <c r="CE30" s="31">
        <v>-7.3309600000000001E-3</v>
      </c>
      <c r="CF30" s="31">
        <v>-6.1881189999999997E-3</v>
      </c>
      <c r="CG30" s="31">
        <v>-9.2127330000000007E-3</v>
      </c>
      <c r="CH30" s="31">
        <v>-1.2492741E-2</v>
      </c>
      <c r="CI30" s="31">
        <v>-1.0412858000000001E-2</v>
      </c>
      <c r="CJ30" s="31">
        <v>-1.0785083000000001E-2</v>
      </c>
      <c r="CK30" s="31">
        <v>-6.1881189999999997E-3</v>
      </c>
      <c r="CL30" s="31">
        <v>-1.0785083000000001E-2</v>
      </c>
      <c r="CM30" s="31">
        <v>-7.3309600000000001E-3</v>
      </c>
      <c r="CN30" s="31">
        <v>-7.3309600000000001E-3</v>
      </c>
      <c r="CO30" s="31">
        <v>-5.5313999999999997E-3</v>
      </c>
      <c r="CP30" s="31">
        <v>-6.7829429999999996E-3</v>
      </c>
      <c r="CQ30" s="31">
        <v>-2.7231439999999999E-2</v>
      </c>
      <c r="CR30" s="31">
        <v>-4.3342110000000003E-2</v>
      </c>
      <c r="CS30" s="31">
        <v>2.3096313E-2</v>
      </c>
      <c r="CT30" s="31">
        <v>-0.13386218999999999</v>
      </c>
      <c r="CU30" s="33">
        <v>7.6857729999999999E-2</v>
      </c>
    </row>
    <row r="31" spans="1:99" ht="15" thickBot="1" x14ac:dyDescent="0.35">
      <c r="A31" s="34" t="s">
        <v>52</v>
      </c>
      <c r="B31" s="53">
        <v>3.987922E-2</v>
      </c>
      <c r="C31" s="53">
        <v>4.405974E-2</v>
      </c>
      <c r="D31" s="30">
        <v>8.8166960000000003E-2</v>
      </c>
      <c r="E31" s="31">
        <v>4.2990304999999999E-2</v>
      </c>
      <c r="F31" s="31">
        <v>0.11552084</v>
      </c>
      <c r="G31" s="31">
        <v>-6.8414680000000005E-2</v>
      </c>
      <c r="H31" s="31">
        <v>-3.6777966000000002E-2</v>
      </c>
      <c r="I31" s="31">
        <v>-0.145148361</v>
      </c>
      <c r="J31" s="31">
        <v>-5.1663670000000002E-2</v>
      </c>
      <c r="K31" s="31">
        <v>5.9053148999999999E-2</v>
      </c>
      <c r="L31" s="31">
        <v>-4.2978853999999997E-2</v>
      </c>
      <c r="M31" s="31">
        <v>-5.6846031399999997E-2</v>
      </c>
      <c r="N31" s="31">
        <v>-2.2704909999999998E-2</v>
      </c>
      <c r="O31" s="31">
        <v>-6.0455439999999999E-2</v>
      </c>
      <c r="P31" s="31">
        <v>-6.6059676999999997E-2</v>
      </c>
      <c r="Q31" s="31">
        <v>-4.7655879999999998E-2</v>
      </c>
      <c r="R31" s="31">
        <v>-4.731403E-2</v>
      </c>
      <c r="S31" s="31">
        <v>-7.4395889999999999E-3</v>
      </c>
      <c r="T31" s="31">
        <v>-7.4395889999999999E-3</v>
      </c>
      <c r="U31" s="31">
        <v>-7.4395889999999999E-3</v>
      </c>
      <c r="V31" s="31">
        <v>-8.6065699999999992E-3</v>
      </c>
      <c r="W31" s="31">
        <v>-7.8468970000000002E-3</v>
      </c>
      <c r="X31" s="31">
        <v>-9.6405080000000008E-3</v>
      </c>
      <c r="Y31" s="31">
        <v>-1.4233287000000001E-2</v>
      </c>
      <c r="Z31" s="31">
        <v>-1.1166939000000001E-2</v>
      </c>
      <c r="AA31" s="31">
        <v>-1.027599E-2</v>
      </c>
      <c r="AB31" s="31">
        <v>-2.4676170000000001E-3</v>
      </c>
      <c r="AC31" s="31">
        <v>-6.5529560000000004E-3</v>
      </c>
      <c r="AD31" s="31">
        <v>-5.5313999999999997E-3</v>
      </c>
      <c r="AE31" s="31">
        <v>1</v>
      </c>
      <c r="AF31" s="31">
        <v>-5.5313999999999997E-3</v>
      </c>
      <c r="AG31" s="31">
        <v>-7.009754E-3</v>
      </c>
      <c r="AH31" s="31">
        <v>-8.2350240000000005E-3</v>
      </c>
      <c r="AI31" s="31">
        <v>-8.9635989999999992E-3</v>
      </c>
      <c r="AJ31" s="31">
        <v>-8.2350240000000005E-3</v>
      </c>
      <c r="AK31" s="31">
        <v>-2.4676170000000001E-3</v>
      </c>
      <c r="AL31" s="31">
        <v>-9.3077850000000007E-3</v>
      </c>
      <c r="AM31" s="31">
        <v>-6.0630980000000003E-3</v>
      </c>
      <c r="AN31" s="31">
        <v>-7.4395889999999999E-3</v>
      </c>
      <c r="AO31" s="31">
        <v>-1.3523736999999999E-2</v>
      </c>
      <c r="AP31" s="31">
        <v>-1.027599E-2</v>
      </c>
      <c r="AQ31" s="31">
        <v>-1.4914200000000001E-2</v>
      </c>
      <c r="AR31" s="31">
        <v>-1.2263738E-2</v>
      </c>
      <c r="AS31" s="31">
        <v>-7.8468970000000002E-3</v>
      </c>
      <c r="AT31" s="31">
        <v>-1.0877329E-2</v>
      </c>
      <c r="AU31" s="31">
        <v>-1.4914200000000001E-2</v>
      </c>
      <c r="AV31" s="31">
        <v>-1.2263738E-2</v>
      </c>
      <c r="AW31" s="31">
        <v>-1.1166939000000001E-2</v>
      </c>
      <c r="AX31" s="31">
        <v>-8.9635989999999992E-3</v>
      </c>
      <c r="AY31" s="31">
        <v>-4.2793110000000001E-3</v>
      </c>
      <c r="AZ31" s="31">
        <v>-3.4918879999999998E-3</v>
      </c>
      <c r="BA31" s="31">
        <v>-5.5313999999999997E-3</v>
      </c>
      <c r="BB31" s="31">
        <v>-7.8468970000000002E-3</v>
      </c>
      <c r="BC31" s="31">
        <v>-4.9443760000000003E-3</v>
      </c>
      <c r="BD31" s="31">
        <v>-4.9443760000000003E-3</v>
      </c>
      <c r="BE31" s="31">
        <v>-9.9629179999999994E-3</v>
      </c>
      <c r="BF31" s="31">
        <v>-6.5529560000000004E-3</v>
      </c>
      <c r="BG31" s="31">
        <v>-7.009754E-3</v>
      </c>
      <c r="BH31" s="31">
        <v>-9.3077850000000007E-3</v>
      </c>
      <c r="BI31" s="31">
        <v>-8.6065699999999992E-3</v>
      </c>
      <c r="BJ31" s="31">
        <v>-9.3077850000000007E-3</v>
      </c>
      <c r="BK31" s="31">
        <v>-7.009754E-3</v>
      </c>
      <c r="BL31" s="31">
        <v>-4.2793110000000001E-3</v>
      </c>
      <c r="BM31" s="31">
        <v>-7.8468970000000002E-3</v>
      </c>
      <c r="BN31" s="31">
        <v>-2.4676170000000001E-3</v>
      </c>
      <c r="BO31" s="31">
        <v>-5.5313999999999997E-3</v>
      </c>
      <c r="BP31" s="31">
        <v>-9.3077850000000007E-3</v>
      </c>
      <c r="BQ31" s="31">
        <v>-4.2793110000000001E-3</v>
      </c>
      <c r="BR31" s="31">
        <v>-5.5313999999999997E-3</v>
      </c>
      <c r="BS31" s="31">
        <v>-5.5313999999999997E-3</v>
      </c>
      <c r="BT31" s="31">
        <v>-6.0630980000000003E-3</v>
      </c>
      <c r="BU31" s="31">
        <v>-2.4676170000000001E-3</v>
      </c>
      <c r="BV31" s="31">
        <v>-3.4918879999999998E-3</v>
      </c>
      <c r="BW31" s="31">
        <v>-8.2350240000000005E-3</v>
      </c>
      <c r="BX31" s="31">
        <v>-5.5313999999999997E-3</v>
      </c>
      <c r="BY31" s="31">
        <v>-7.8468970000000002E-3</v>
      </c>
      <c r="BZ31" s="31">
        <v>-6.5529560000000004E-3</v>
      </c>
      <c r="CA31" s="31">
        <v>-9.3077850000000007E-3</v>
      </c>
      <c r="CB31" s="31">
        <v>-1.1166939000000001E-2</v>
      </c>
      <c r="CC31" s="31">
        <v>-4.9443760000000003E-3</v>
      </c>
      <c r="CD31" s="31">
        <v>-7.4395889999999999E-3</v>
      </c>
      <c r="CE31" s="31">
        <v>-6.5529560000000004E-3</v>
      </c>
      <c r="CF31" s="31">
        <v>-5.5313999999999997E-3</v>
      </c>
      <c r="CG31" s="31">
        <v>-8.2350240000000005E-3</v>
      </c>
      <c r="CH31" s="31">
        <v>-1.1166939000000001E-2</v>
      </c>
      <c r="CI31" s="31">
        <v>-9.3077850000000007E-3</v>
      </c>
      <c r="CJ31" s="31">
        <v>-9.6405080000000008E-3</v>
      </c>
      <c r="CK31" s="31">
        <v>-5.5313999999999997E-3</v>
      </c>
      <c r="CL31" s="31">
        <v>-9.6405080000000008E-3</v>
      </c>
      <c r="CM31" s="31">
        <v>-6.5529560000000004E-3</v>
      </c>
      <c r="CN31" s="31">
        <v>-6.5529560000000004E-3</v>
      </c>
      <c r="CO31" s="31">
        <v>-4.9443760000000003E-3</v>
      </c>
      <c r="CP31" s="31">
        <v>-6.0630980000000003E-3</v>
      </c>
      <c r="CQ31" s="31">
        <v>-2.4341479999999999E-2</v>
      </c>
      <c r="CR31" s="31">
        <v>-5.6823659999999998E-2</v>
      </c>
      <c r="CS31" s="31">
        <v>6.8426234000000002E-2</v>
      </c>
      <c r="CT31" s="31">
        <v>-0.11552084</v>
      </c>
      <c r="CU31" s="33">
        <v>6.8414680000000005E-2</v>
      </c>
    </row>
    <row r="32" spans="1:99" ht="15" thickBot="1" x14ac:dyDescent="0.35">
      <c r="A32" s="29" t="s">
        <v>53</v>
      </c>
      <c r="B32" s="53">
        <v>-2.6036590000000001E-4</v>
      </c>
      <c r="C32" s="53">
        <v>-2.199407E-3</v>
      </c>
      <c r="D32" s="30">
        <v>3.1766206999999998E-2</v>
      </c>
      <c r="E32" s="31">
        <v>0.13598465400000001</v>
      </c>
      <c r="F32" s="31">
        <v>6.0805666000000001E-2</v>
      </c>
      <c r="G32" s="31">
        <v>-6.5907270000000004E-2</v>
      </c>
      <c r="H32" s="31">
        <v>-1.1525125000000001E-2</v>
      </c>
      <c r="I32" s="31">
        <v>-2.6145871000000001E-2</v>
      </c>
      <c r="J32" s="31">
        <v>-4.4274284599999998E-2</v>
      </c>
      <c r="K32" s="31">
        <v>3.9739172000000003E-2</v>
      </c>
      <c r="L32" s="31">
        <v>-2.3044688000000001E-2</v>
      </c>
      <c r="M32" s="31">
        <v>-2.8631064000000001E-2</v>
      </c>
      <c r="N32" s="31">
        <v>-1.55716E-2</v>
      </c>
      <c r="O32" s="31">
        <v>-5.129446E-2</v>
      </c>
      <c r="P32" s="31">
        <v>-4.7783850000000003E-2</v>
      </c>
      <c r="Q32" s="31">
        <v>-1.9904246E-2</v>
      </c>
      <c r="R32" s="31">
        <v>-5.2277549999999999E-2</v>
      </c>
      <c r="S32" s="31">
        <v>-8.3228590000000002E-3</v>
      </c>
      <c r="T32" s="31">
        <v>-8.3228590000000002E-3</v>
      </c>
      <c r="U32" s="31">
        <v>-8.3228590000000002E-3</v>
      </c>
      <c r="V32" s="31">
        <v>-9.6283900000000006E-3</v>
      </c>
      <c r="W32" s="31">
        <v>-8.7785250000000006E-3</v>
      </c>
      <c r="X32" s="31">
        <v>-1.0785083000000001E-2</v>
      </c>
      <c r="Y32" s="31">
        <v>-1.5923143000000001E-2</v>
      </c>
      <c r="Z32" s="31">
        <v>-1.2492741E-2</v>
      </c>
      <c r="AA32" s="31">
        <v>-1.1496012999999999E-2</v>
      </c>
      <c r="AB32" s="31">
        <v>-2.7605860000000002E-3</v>
      </c>
      <c r="AC32" s="31">
        <v>-7.3309600000000001E-3</v>
      </c>
      <c r="AD32" s="31">
        <v>-6.1881189999999997E-3</v>
      </c>
      <c r="AE32" s="31">
        <v>-5.5313999999999997E-3</v>
      </c>
      <c r="AF32" s="31">
        <v>1</v>
      </c>
      <c r="AG32" s="31">
        <v>-7.8419920000000008E-3</v>
      </c>
      <c r="AH32" s="31">
        <v>-9.2127330000000007E-3</v>
      </c>
      <c r="AI32" s="31">
        <v>-1.0027807999999999E-2</v>
      </c>
      <c r="AJ32" s="31">
        <v>-9.2127330000000007E-3</v>
      </c>
      <c r="AK32" s="31">
        <v>-2.7605860000000002E-3</v>
      </c>
      <c r="AL32" s="31">
        <v>-1.0412858000000001E-2</v>
      </c>
      <c r="AM32" s="31">
        <v>-6.7829429999999996E-3</v>
      </c>
      <c r="AN32" s="31">
        <v>-8.3228590000000002E-3</v>
      </c>
      <c r="AO32" s="31">
        <v>-1.5129350999999999E-2</v>
      </c>
      <c r="AP32" s="31">
        <v>-1.1496012999999999E-2</v>
      </c>
      <c r="AQ32" s="31">
        <v>-1.6684898E-2</v>
      </c>
      <c r="AR32" s="31">
        <v>-1.3719758E-2</v>
      </c>
      <c r="AS32" s="31">
        <v>-8.7785250000000006E-3</v>
      </c>
      <c r="AT32" s="31">
        <v>-1.2168747000000001E-2</v>
      </c>
      <c r="AU32" s="31">
        <v>-1.6684898E-2</v>
      </c>
      <c r="AV32" s="31">
        <v>-1.3719758E-2</v>
      </c>
      <c r="AW32" s="31">
        <v>-1.2492741E-2</v>
      </c>
      <c r="AX32" s="31">
        <v>-1.0027807999999999E-2</v>
      </c>
      <c r="AY32" s="31">
        <v>-4.787375E-3</v>
      </c>
      <c r="AZ32" s="31">
        <v>-3.9064649999999996E-3</v>
      </c>
      <c r="BA32" s="31">
        <v>-6.1881189999999997E-3</v>
      </c>
      <c r="BB32" s="31">
        <v>-8.7785250000000006E-3</v>
      </c>
      <c r="BC32" s="31">
        <v>-5.5313999999999997E-3</v>
      </c>
      <c r="BD32" s="31">
        <v>-5.5313999999999997E-3</v>
      </c>
      <c r="BE32" s="31">
        <v>-1.1145772E-2</v>
      </c>
      <c r="BF32" s="31">
        <v>-7.3309600000000001E-3</v>
      </c>
      <c r="BG32" s="31">
        <v>-7.8419920000000008E-3</v>
      </c>
      <c r="BH32" s="31">
        <v>-1.0412858000000001E-2</v>
      </c>
      <c r="BI32" s="31">
        <v>-9.6283900000000006E-3</v>
      </c>
      <c r="BJ32" s="31">
        <v>-1.0412858000000001E-2</v>
      </c>
      <c r="BK32" s="31">
        <v>-7.8419920000000008E-3</v>
      </c>
      <c r="BL32" s="31">
        <v>-4.787375E-3</v>
      </c>
      <c r="BM32" s="31">
        <v>-8.7785250000000006E-3</v>
      </c>
      <c r="BN32" s="31">
        <v>-2.7605860000000002E-3</v>
      </c>
      <c r="BO32" s="31">
        <v>-6.1881189999999997E-3</v>
      </c>
      <c r="BP32" s="31">
        <v>-1.0412858000000001E-2</v>
      </c>
      <c r="BQ32" s="31">
        <v>-4.787375E-3</v>
      </c>
      <c r="BR32" s="31">
        <v>-6.1881189999999997E-3</v>
      </c>
      <c r="BS32" s="31">
        <v>-6.1881189999999997E-3</v>
      </c>
      <c r="BT32" s="31">
        <v>-6.7829429999999996E-3</v>
      </c>
      <c r="BU32" s="31">
        <v>-2.7605860000000002E-3</v>
      </c>
      <c r="BV32" s="31">
        <v>-3.9064649999999996E-3</v>
      </c>
      <c r="BW32" s="31">
        <v>-9.2127330000000007E-3</v>
      </c>
      <c r="BX32" s="31">
        <v>-6.1881189999999997E-3</v>
      </c>
      <c r="BY32" s="31">
        <v>-8.7785250000000006E-3</v>
      </c>
      <c r="BZ32" s="31">
        <v>-7.3309600000000001E-3</v>
      </c>
      <c r="CA32" s="31">
        <v>-1.0412858000000001E-2</v>
      </c>
      <c r="CB32" s="31">
        <v>-1.2492741E-2</v>
      </c>
      <c r="CC32" s="31">
        <v>-5.5313999999999997E-3</v>
      </c>
      <c r="CD32" s="31">
        <v>-8.3228590000000002E-3</v>
      </c>
      <c r="CE32" s="31">
        <v>-7.3309600000000001E-3</v>
      </c>
      <c r="CF32" s="31">
        <v>-6.1881189999999997E-3</v>
      </c>
      <c r="CG32" s="31">
        <v>-9.2127330000000007E-3</v>
      </c>
      <c r="CH32" s="31">
        <v>-1.2492741E-2</v>
      </c>
      <c r="CI32" s="31">
        <v>-1.0412858000000001E-2</v>
      </c>
      <c r="CJ32" s="31">
        <v>-1.0785083000000001E-2</v>
      </c>
      <c r="CK32" s="31">
        <v>-6.1881189999999997E-3</v>
      </c>
      <c r="CL32" s="31">
        <v>-1.0785083000000001E-2</v>
      </c>
      <c r="CM32" s="31">
        <v>-7.3309600000000001E-3</v>
      </c>
      <c r="CN32" s="31">
        <v>-7.3309600000000001E-3</v>
      </c>
      <c r="CO32" s="31">
        <v>-5.5313999999999997E-3</v>
      </c>
      <c r="CP32" s="31">
        <v>-6.7829429999999996E-3</v>
      </c>
      <c r="CQ32" s="31">
        <v>2.3663179999999999E-2</v>
      </c>
      <c r="CR32" s="31">
        <v>3.7569792999999997E-2</v>
      </c>
      <c r="CS32" s="31">
        <v>8.3950501999999996E-2</v>
      </c>
      <c r="CT32" s="31">
        <v>-6.0805666000000001E-2</v>
      </c>
      <c r="CU32" s="33">
        <v>6.5907270000000004E-2</v>
      </c>
    </row>
    <row r="33" spans="1:99" ht="15" thickBot="1" x14ac:dyDescent="0.35">
      <c r="A33" s="29" t="s">
        <v>54</v>
      </c>
      <c r="B33" s="53">
        <v>-5.5351975999999997E-3</v>
      </c>
      <c r="C33" s="53">
        <v>3.7093719999999998E-3</v>
      </c>
      <c r="D33" s="30">
        <v>-1.1251926000000001E-2</v>
      </c>
      <c r="E33" s="31">
        <v>0.18002500499999999</v>
      </c>
      <c r="F33" s="31">
        <v>5.6455059999999998E-3</v>
      </c>
      <c r="G33" s="31">
        <v>-8.9395379999999997E-2</v>
      </c>
      <c r="H33" s="31">
        <v>7.5153595000000004E-2</v>
      </c>
      <c r="I33" s="31">
        <v>3.9862636999999999E-2</v>
      </c>
      <c r="J33" s="31">
        <v>7.3409808800000004E-2</v>
      </c>
      <c r="K33" s="31">
        <v>-1.7608529000000001E-2</v>
      </c>
      <c r="L33" s="31">
        <v>4.0318930000000003E-2</v>
      </c>
      <c r="M33" s="31">
        <v>-6.5363643999999999E-2</v>
      </c>
      <c r="N33" s="31">
        <v>-2.596132E-2</v>
      </c>
      <c r="O33" s="31">
        <v>-5.607641E-2</v>
      </c>
      <c r="P33" s="31">
        <v>-6.527057E-2</v>
      </c>
      <c r="Q33" s="31">
        <v>-5.7746805999999998E-2</v>
      </c>
      <c r="R33" s="31">
        <v>-6.3133640000000005E-2</v>
      </c>
      <c r="S33" s="31">
        <v>-1.0547275E-2</v>
      </c>
      <c r="T33" s="31">
        <v>-1.0547275E-2</v>
      </c>
      <c r="U33" s="31">
        <v>-1.0547275E-2</v>
      </c>
      <c r="V33" s="31">
        <v>-1.2201729999999999E-2</v>
      </c>
      <c r="W33" s="31">
        <v>-1.1124725E-2</v>
      </c>
      <c r="X33" s="31">
        <v>-1.3667568E-2</v>
      </c>
      <c r="Y33" s="31">
        <v>-2.0178854999999999E-2</v>
      </c>
      <c r="Z33" s="31">
        <v>-1.5831623999999999E-2</v>
      </c>
      <c r="AA33" s="31">
        <v>-1.4568505000000001E-2</v>
      </c>
      <c r="AB33" s="31">
        <v>-3.4983969999999999E-3</v>
      </c>
      <c r="AC33" s="31">
        <v>-9.2902750000000006E-3</v>
      </c>
      <c r="AD33" s="31">
        <v>-7.8419920000000008E-3</v>
      </c>
      <c r="AE33" s="31">
        <v>-7.009754E-3</v>
      </c>
      <c r="AF33" s="31">
        <v>-7.8419920000000008E-3</v>
      </c>
      <c r="AG33" s="31">
        <v>1</v>
      </c>
      <c r="AH33" s="31">
        <v>-1.1674982E-2</v>
      </c>
      <c r="AI33" s="31">
        <v>-1.2707898E-2</v>
      </c>
      <c r="AJ33" s="31">
        <v>-1.1674982E-2</v>
      </c>
      <c r="AK33" s="31">
        <v>-3.4983969999999999E-3</v>
      </c>
      <c r="AL33" s="31">
        <v>-1.3195859000000001E-2</v>
      </c>
      <c r="AM33" s="31">
        <v>-8.5957919999999997E-3</v>
      </c>
      <c r="AN33" s="31">
        <v>-1.0547275E-2</v>
      </c>
      <c r="AO33" s="31">
        <v>-1.9172908999999998E-2</v>
      </c>
      <c r="AP33" s="31">
        <v>-1.4568505000000001E-2</v>
      </c>
      <c r="AQ33" s="31">
        <v>-2.1144201000000001E-2</v>
      </c>
      <c r="AR33" s="31">
        <v>-1.7386579999999999E-2</v>
      </c>
      <c r="AS33" s="31">
        <v>-1.1124725E-2</v>
      </c>
      <c r="AT33" s="31">
        <v>-1.5421038E-2</v>
      </c>
      <c r="AU33" s="31">
        <v>-2.1144201000000001E-2</v>
      </c>
      <c r="AV33" s="31">
        <v>-1.7386579999999999E-2</v>
      </c>
      <c r="AW33" s="31">
        <v>-1.5831623999999999E-2</v>
      </c>
      <c r="AX33" s="31">
        <v>-1.2707898E-2</v>
      </c>
      <c r="AY33" s="31">
        <v>-6.066877E-3</v>
      </c>
      <c r="AZ33" s="31">
        <v>-4.9505290000000004E-3</v>
      </c>
      <c r="BA33" s="31">
        <v>-7.8419920000000008E-3</v>
      </c>
      <c r="BB33" s="31">
        <v>-1.1124725E-2</v>
      </c>
      <c r="BC33" s="31">
        <v>-7.009754E-3</v>
      </c>
      <c r="BD33" s="31">
        <v>-7.009754E-3</v>
      </c>
      <c r="BE33" s="31">
        <v>-1.4124655999999999E-2</v>
      </c>
      <c r="BF33" s="31">
        <v>-9.2902750000000006E-3</v>
      </c>
      <c r="BG33" s="31">
        <v>-9.9378880000000006E-3</v>
      </c>
      <c r="BH33" s="31">
        <v>-1.3195859000000001E-2</v>
      </c>
      <c r="BI33" s="31">
        <v>-1.2201729999999999E-2</v>
      </c>
      <c r="BJ33" s="31">
        <v>-1.3195859000000001E-2</v>
      </c>
      <c r="BK33" s="31">
        <v>-9.9378880000000006E-3</v>
      </c>
      <c r="BL33" s="31">
        <v>-6.066877E-3</v>
      </c>
      <c r="BM33" s="31">
        <v>-1.1124725E-2</v>
      </c>
      <c r="BN33" s="31">
        <v>-3.4983969999999999E-3</v>
      </c>
      <c r="BO33" s="31">
        <v>-7.8419920000000008E-3</v>
      </c>
      <c r="BP33" s="31">
        <v>-1.3195859000000001E-2</v>
      </c>
      <c r="BQ33" s="31">
        <v>-6.066877E-3</v>
      </c>
      <c r="BR33" s="31">
        <v>-7.8419920000000008E-3</v>
      </c>
      <c r="BS33" s="31">
        <v>-7.8419920000000008E-3</v>
      </c>
      <c r="BT33" s="31">
        <v>-8.5957919999999997E-3</v>
      </c>
      <c r="BU33" s="31">
        <v>-3.4983969999999999E-3</v>
      </c>
      <c r="BV33" s="31">
        <v>-4.9505290000000004E-3</v>
      </c>
      <c r="BW33" s="31">
        <v>-1.1674982E-2</v>
      </c>
      <c r="BX33" s="31">
        <v>-7.8419920000000008E-3</v>
      </c>
      <c r="BY33" s="31">
        <v>-1.1124725E-2</v>
      </c>
      <c r="BZ33" s="31">
        <v>-9.2902750000000006E-3</v>
      </c>
      <c r="CA33" s="31">
        <v>-1.3195859000000001E-2</v>
      </c>
      <c r="CB33" s="31">
        <v>-1.5831623999999999E-2</v>
      </c>
      <c r="CC33" s="31">
        <v>-7.009754E-3</v>
      </c>
      <c r="CD33" s="31">
        <v>-1.0547275E-2</v>
      </c>
      <c r="CE33" s="31">
        <v>-9.2902750000000006E-3</v>
      </c>
      <c r="CF33" s="31">
        <v>-7.8419920000000008E-3</v>
      </c>
      <c r="CG33" s="31">
        <v>-1.1674982E-2</v>
      </c>
      <c r="CH33" s="31">
        <v>-1.5831623999999999E-2</v>
      </c>
      <c r="CI33" s="31">
        <v>-1.3195859000000001E-2</v>
      </c>
      <c r="CJ33" s="31">
        <v>-1.3667568E-2</v>
      </c>
      <c r="CK33" s="31">
        <v>-7.8419920000000008E-3</v>
      </c>
      <c r="CL33" s="31">
        <v>-1.3667568E-2</v>
      </c>
      <c r="CM33" s="31">
        <v>-9.2902750000000006E-3</v>
      </c>
      <c r="CN33" s="31">
        <v>-9.2902750000000006E-3</v>
      </c>
      <c r="CO33" s="31">
        <v>-7.009754E-3</v>
      </c>
      <c r="CP33" s="31">
        <v>-8.5957919999999997E-3</v>
      </c>
      <c r="CQ33" s="31">
        <v>-3.4509480000000002E-2</v>
      </c>
      <c r="CR33" s="31">
        <v>4.7610914999999997E-2</v>
      </c>
      <c r="CS33" s="31">
        <v>-7.9125500000000008E-3</v>
      </c>
      <c r="CT33" s="31">
        <v>-5.6455059999999998E-3</v>
      </c>
      <c r="CU33" s="33">
        <v>8.9395379999999997E-2</v>
      </c>
    </row>
    <row r="34" spans="1:99" ht="15" thickBot="1" x14ac:dyDescent="0.35">
      <c r="A34" s="29" t="s">
        <v>55</v>
      </c>
      <c r="B34" s="53">
        <v>8.2427452999999998E-3</v>
      </c>
      <c r="C34" s="53">
        <v>1.8534157999999998E-2</v>
      </c>
      <c r="D34" s="30">
        <v>3.2178442000000002E-2</v>
      </c>
      <c r="E34" s="31">
        <v>8.5695159999999992E-3</v>
      </c>
      <c r="F34" s="31">
        <v>0.149180858</v>
      </c>
      <c r="G34" s="31">
        <v>-0.11356835</v>
      </c>
      <c r="H34" s="31">
        <v>4.8471440000000003E-3</v>
      </c>
      <c r="I34" s="31">
        <v>-8.2782895999999995E-2</v>
      </c>
      <c r="J34" s="31">
        <v>-2.65297819E-2</v>
      </c>
      <c r="K34" s="31">
        <v>-2.7552858E-2</v>
      </c>
      <c r="L34" s="31">
        <v>-4.8055076000000002E-2</v>
      </c>
      <c r="M34" s="31">
        <v>-6.0060689E-2</v>
      </c>
      <c r="N34" s="31">
        <v>-3.6485509999999999E-2</v>
      </c>
      <c r="O34" s="31">
        <v>-7.7135190000000006E-2</v>
      </c>
      <c r="P34" s="31">
        <v>-8.9604630000000005E-2</v>
      </c>
      <c r="Q34" s="31">
        <v>-4.4731873999999998E-2</v>
      </c>
      <c r="R34" s="31">
        <v>-6.1679749999999998E-2</v>
      </c>
      <c r="S34" s="31">
        <v>-1.2390887E-2</v>
      </c>
      <c r="T34" s="31">
        <v>-1.2390887E-2</v>
      </c>
      <c r="U34" s="31">
        <v>-1.2390887E-2</v>
      </c>
      <c r="V34" s="31">
        <v>-1.4334532000000001E-2</v>
      </c>
      <c r="W34" s="31">
        <v>-1.3069272E-2</v>
      </c>
      <c r="X34" s="31">
        <v>-1.6056590999999999E-2</v>
      </c>
      <c r="Y34" s="31">
        <v>-2.3706018999999998E-2</v>
      </c>
      <c r="Z34" s="31">
        <v>-1.8598913000000002E-2</v>
      </c>
      <c r="AA34" s="31">
        <v>-1.7115007000000002E-2</v>
      </c>
      <c r="AB34" s="31">
        <v>-4.1098990000000002E-3</v>
      </c>
      <c r="AC34" s="31">
        <v>-1.0914169E-2</v>
      </c>
      <c r="AD34" s="31">
        <v>-9.2127330000000007E-3</v>
      </c>
      <c r="AE34" s="31">
        <v>-8.2350240000000005E-3</v>
      </c>
      <c r="AF34" s="31">
        <v>-9.2127330000000007E-3</v>
      </c>
      <c r="AG34" s="31">
        <v>-1.1674982E-2</v>
      </c>
      <c r="AH34" s="31">
        <v>1</v>
      </c>
      <c r="AI34" s="31">
        <v>-1.4929176000000001E-2</v>
      </c>
      <c r="AJ34" s="31">
        <v>-1.3715711E-2</v>
      </c>
      <c r="AK34" s="31">
        <v>-4.1098990000000002E-3</v>
      </c>
      <c r="AL34" s="31">
        <v>-1.5502429999999999E-2</v>
      </c>
      <c r="AM34" s="31">
        <v>-1.0098294000000001E-2</v>
      </c>
      <c r="AN34" s="31">
        <v>-1.2390887E-2</v>
      </c>
      <c r="AO34" s="31">
        <v>-2.2524239000000001E-2</v>
      </c>
      <c r="AP34" s="31">
        <v>-1.7115007000000002E-2</v>
      </c>
      <c r="AQ34" s="31">
        <v>-2.4840101999999999E-2</v>
      </c>
      <c r="AR34" s="31">
        <v>-2.0425668000000001E-2</v>
      </c>
      <c r="AS34" s="31">
        <v>-1.3069272E-2</v>
      </c>
      <c r="AT34" s="31">
        <v>-1.8116559000000001E-2</v>
      </c>
      <c r="AU34" s="31">
        <v>-2.4840101999999999E-2</v>
      </c>
      <c r="AV34" s="31">
        <v>-2.0425668000000001E-2</v>
      </c>
      <c r="AW34" s="31">
        <v>-1.8598913000000002E-2</v>
      </c>
      <c r="AX34" s="31">
        <v>-1.4929176000000001E-2</v>
      </c>
      <c r="AY34" s="31">
        <v>-7.1273370000000001E-3</v>
      </c>
      <c r="AZ34" s="31">
        <v>-5.8158569999999998E-3</v>
      </c>
      <c r="BA34" s="31">
        <v>-9.2127330000000007E-3</v>
      </c>
      <c r="BB34" s="31">
        <v>-1.3069272E-2</v>
      </c>
      <c r="BC34" s="31">
        <v>-8.2350240000000005E-3</v>
      </c>
      <c r="BD34" s="31">
        <v>-8.2350240000000005E-3</v>
      </c>
      <c r="BE34" s="31">
        <v>-1.6593575999999999E-2</v>
      </c>
      <c r="BF34" s="31">
        <v>-1.0914169E-2</v>
      </c>
      <c r="BG34" s="31">
        <v>-1.1674982E-2</v>
      </c>
      <c r="BH34" s="31">
        <v>-1.5502429999999999E-2</v>
      </c>
      <c r="BI34" s="31">
        <v>-1.4334532000000001E-2</v>
      </c>
      <c r="BJ34" s="31">
        <v>-1.5502429999999999E-2</v>
      </c>
      <c r="BK34" s="31">
        <v>-1.1674982E-2</v>
      </c>
      <c r="BL34" s="31">
        <v>-7.1273370000000001E-3</v>
      </c>
      <c r="BM34" s="31">
        <v>-1.3069272E-2</v>
      </c>
      <c r="BN34" s="31">
        <v>-4.1098990000000002E-3</v>
      </c>
      <c r="BO34" s="31">
        <v>-9.2127330000000007E-3</v>
      </c>
      <c r="BP34" s="31">
        <v>-1.5502429999999999E-2</v>
      </c>
      <c r="BQ34" s="31">
        <v>-7.1273370000000001E-3</v>
      </c>
      <c r="BR34" s="31">
        <v>-9.2127330000000007E-3</v>
      </c>
      <c r="BS34" s="31">
        <v>-9.2127330000000007E-3</v>
      </c>
      <c r="BT34" s="31">
        <v>-1.0098294000000001E-2</v>
      </c>
      <c r="BU34" s="31">
        <v>-4.1098990000000002E-3</v>
      </c>
      <c r="BV34" s="31">
        <v>-5.8158569999999998E-3</v>
      </c>
      <c r="BW34" s="31">
        <v>-1.3715711E-2</v>
      </c>
      <c r="BX34" s="31">
        <v>-9.2127330000000007E-3</v>
      </c>
      <c r="BY34" s="31">
        <v>-1.3069272E-2</v>
      </c>
      <c r="BZ34" s="31">
        <v>-1.0914169E-2</v>
      </c>
      <c r="CA34" s="31">
        <v>-1.5502429999999999E-2</v>
      </c>
      <c r="CB34" s="31">
        <v>-1.8598913000000002E-2</v>
      </c>
      <c r="CC34" s="31">
        <v>-8.2350240000000005E-3</v>
      </c>
      <c r="CD34" s="31">
        <v>-1.2390887E-2</v>
      </c>
      <c r="CE34" s="31">
        <v>-1.0914169E-2</v>
      </c>
      <c r="CF34" s="31">
        <v>-9.2127330000000007E-3</v>
      </c>
      <c r="CG34" s="31">
        <v>-1.3715711E-2</v>
      </c>
      <c r="CH34" s="31">
        <v>-1.8598913000000002E-2</v>
      </c>
      <c r="CI34" s="31">
        <v>-1.5502429999999999E-2</v>
      </c>
      <c r="CJ34" s="31">
        <v>-1.6056590999999999E-2</v>
      </c>
      <c r="CK34" s="31">
        <v>-9.2127330000000007E-3</v>
      </c>
      <c r="CL34" s="31">
        <v>-1.6056590999999999E-2</v>
      </c>
      <c r="CM34" s="31">
        <v>-1.0914169E-2</v>
      </c>
      <c r="CN34" s="31">
        <v>-1.0914169E-2</v>
      </c>
      <c r="CO34" s="31">
        <v>-8.2350240000000005E-3</v>
      </c>
      <c r="CP34" s="31">
        <v>-1.0098294000000001E-2</v>
      </c>
      <c r="CQ34" s="31">
        <v>-4.0541559999999997E-2</v>
      </c>
      <c r="CR34" s="31">
        <v>5.5933067000000003E-2</v>
      </c>
      <c r="CS34" s="31">
        <v>3.3032288E-2</v>
      </c>
      <c r="CT34" s="31">
        <v>-0.149180858</v>
      </c>
      <c r="CU34" s="33">
        <v>0.11356835</v>
      </c>
    </row>
    <row r="35" spans="1:99" ht="15" thickBot="1" x14ac:dyDescent="0.35">
      <c r="A35" s="29" t="s">
        <v>56</v>
      </c>
      <c r="B35" s="53">
        <v>1.24695872E-2</v>
      </c>
      <c r="C35" s="53">
        <v>2.3875923E-2</v>
      </c>
      <c r="D35" s="30">
        <v>1.2996921999999999E-2</v>
      </c>
      <c r="E35" s="31">
        <v>4.4763059000000001E-2</v>
      </c>
      <c r="F35" s="31">
        <v>9.0867771999999999E-2</v>
      </c>
      <c r="G35" s="31">
        <v>-0.1188834</v>
      </c>
      <c r="H35" s="31">
        <v>6.5462413999999997E-2</v>
      </c>
      <c r="I35" s="31">
        <v>-9.8156860000000005E-3</v>
      </c>
      <c r="J35" s="31">
        <v>-1.2434171900000001E-2</v>
      </c>
      <c r="K35" s="31">
        <v>2.7852979999999999E-3</v>
      </c>
      <c r="L35" s="31">
        <v>-2.6945220999999998E-2</v>
      </c>
      <c r="M35" s="31">
        <v>-6.4883179999999999E-2</v>
      </c>
      <c r="N35" s="31">
        <v>-3.2584969999999998E-2</v>
      </c>
      <c r="O35" s="31">
        <v>-6.9603650000000003E-2</v>
      </c>
      <c r="P35" s="31">
        <v>-8.3122829999999995E-2</v>
      </c>
      <c r="Q35" s="31">
        <v>-5.2168012E-2</v>
      </c>
      <c r="R35" s="31">
        <v>-7.3037309999999994E-2</v>
      </c>
      <c r="S35" s="31">
        <v>-1.3487140999999999E-2</v>
      </c>
      <c r="T35" s="31">
        <v>-1.3487140999999999E-2</v>
      </c>
      <c r="U35" s="31">
        <v>-1.3487140999999999E-2</v>
      </c>
      <c r="V35" s="31">
        <v>-1.5602746000000001E-2</v>
      </c>
      <c r="W35" s="31">
        <v>-1.4225544999999999E-2</v>
      </c>
      <c r="X35" s="31">
        <v>-1.7477159999999999E-2</v>
      </c>
      <c r="Y35" s="31">
        <v>-2.5803354000000001E-2</v>
      </c>
      <c r="Z35" s="31">
        <v>-2.0244407999999998E-2</v>
      </c>
      <c r="AA35" s="31">
        <v>-1.8629217E-2</v>
      </c>
      <c r="AB35" s="31">
        <v>-4.4735130000000001E-3</v>
      </c>
      <c r="AC35" s="31">
        <v>-1.1879773999999999E-2</v>
      </c>
      <c r="AD35" s="31">
        <v>-1.0027807999999999E-2</v>
      </c>
      <c r="AE35" s="31">
        <v>-8.9635989999999992E-3</v>
      </c>
      <c r="AF35" s="31">
        <v>-1.0027807999999999E-2</v>
      </c>
      <c r="AG35" s="31">
        <v>-1.2707898E-2</v>
      </c>
      <c r="AH35" s="31">
        <v>-1.4929176000000001E-2</v>
      </c>
      <c r="AI35" s="31">
        <v>1</v>
      </c>
      <c r="AJ35" s="31">
        <v>-1.4929176000000001E-2</v>
      </c>
      <c r="AK35" s="31">
        <v>-4.4735130000000001E-3</v>
      </c>
      <c r="AL35" s="31">
        <v>-1.6873971000000001E-2</v>
      </c>
      <c r="AM35" s="31">
        <v>-1.0991717E-2</v>
      </c>
      <c r="AN35" s="31">
        <v>-1.3487140999999999E-2</v>
      </c>
      <c r="AO35" s="31">
        <v>-2.4517018000000002E-2</v>
      </c>
      <c r="AP35" s="31">
        <v>-1.8629217E-2</v>
      </c>
      <c r="AQ35" s="31">
        <v>-2.7037772000000002E-2</v>
      </c>
      <c r="AR35" s="31">
        <v>-2.2232782E-2</v>
      </c>
      <c r="AS35" s="31">
        <v>-1.4225544999999999E-2</v>
      </c>
      <c r="AT35" s="31">
        <v>-1.9719378999999999E-2</v>
      </c>
      <c r="AU35" s="31">
        <v>-2.7037772000000002E-2</v>
      </c>
      <c r="AV35" s="31">
        <v>-2.2232782E-2</v>
      </c>
      <c r="AW35" s="31">
        <v>-2.0244407999999998E-2</v>
      </c>
      <c r="AX35" s="31">
        <v>-1.6250000000000001E-2</v>
      </c>
      <c r="AY35" s="31">
        <v>-7.7579110000000001E-3</v>
      </c>
      <c r="AZ35" s="31">
        <v>-6.3304010000000003E-3</v>
      </c>
      <c r="BA35" s="31">
        <v>-1.0027807999999999E-2</v>
      </c>
      <c r="BB35" s="31">
        <v>-1.4225544999999999E-2</v>
      </c>
      <c r="BC35" s="31">
        <v>-8.9635989999999992E-3</v>
      </c>
      <c r="BD35" s="31">
        <v>-8.9635989999999992E-3</v>
      </c>
      <c r="BE35" s="31">
        <v>-1.8061654E-2</v>
      </c>
      <c r="BF35" s="31">
        <v>-1.1879773999999999E-2</v>
      </c>
      <c r="BG35" s="31">
        <v>-1.2707898E-2</v>
      </c>
      <c r="BH35" s="31">
        <v>-1.6873971000000001E-2</v>
      </c>
      <c r="BI35" s="31">
        <v>-1.5602746000000001E-2</v>
      </c>
      <c r="BJ35" s="31">
        <v>-1.6873971000000001E-2</v>
      </c>
      <c r="BK35" s="31">
        <v>-1.2707898E-2</v>
      </c>
      <c r="BL35" s="31">
        <v>-7.7579110000000001E-3</v>
      </c>
      <c r="BM35" s="31">
        <v>-1.4225544999999999E-2</v>
      </c>
      <c r="BN35" s="31">
        <v>-4.4735130000000001E-3</v>
      </c>
      <c r="BO35" s="31">
        <v>-1.0027807999999999E-2</v>
      </c>
      <c r="BP35" s="31">
        <v>-1.6873971000000001E-2</v>
      </c>
      <c r="BQ35" s="31">
        <v>-7.7579110000000001E-3</v>
      </c>
      <c r="BR35" s="31">
        <v>-1.0027807999999999E-2</v>
      </c>
      <c r="BS35" s="31">
        <v>-1.0027807999999999E-2</v>
      </c>
      <c r="BT35" s="31">
        <v>-1.0991717E-2</v>
      </c>
      <c r="BU35" s="31">
        <v>-4.4735130000000001E-3</v>
      </c>
      <c r="BV35" s="31">
        <v>-6.3304010000000003E-3</v>
      </c>
      <c r="BW35" s="31">
        <v>-1.4929176000000001E-2</v>
      </c>
      <c r="BX35" s="31">
        <v>-1.0027807999999999E-2</v>
      </c>
      <c r="BY35" s="31">
        <v>-1.4225544999999999E-2</v>
      </c>
      <c r="BZ35" s="31">
        <v>-1.1879773999999999E-2</v>
      </c>
      <c r="CA35" s="31">
        <v>-1.6873971000000001E-2</v>
      </c>
      <c r="CB35" s="31">
        <v>-2.0244407999999998E-2</v>
      </c>
      <c r="CC35" s="31">
        <v>-8.9635989999999992E-3</v>
      </c>
      <c r="CD35" s="31">
        <v>-1.3487140999999999E-2</v>
      </c>
      <c r="CE35" s="31">
        <v>-1.1879773999999999E-2</v>
      </c>
      <c r="CF35" s="31">
        <v>-1.0027807999999999E-2</v>
      </c>
      <c r="CG35" s="31">
        <v>-1.4929176000000001E-2</v>
      </c>
      <c r="CH35" s="31">
        <v>-2.0244407999999998E-2</v>
      </c>
      <c r="CI35" s="31">
        <v>-1.6873971000000001E-2</v>
      </c>
      <c r="CJ35" s="31">
        <v>-1.7477159999999999E-2</v>
      </c>
      <c r="CK35" s="31">
        <v>-1.0027807999999999E-2</v>
      </c>
      <c r="CL35" s="31">
        <v>-1.7477159999999999E-2</v>
      </c>
      <c r="CM35" s="31">
        <v>-1.1879773999999999E-2</v>
      </c>
      <c r="CN35" s="31">
        <v>-1.1879773999999999E-2</v>
      </c>
      <c r="CO35" s="31">
        <v>-8.9635989999999992E-3</v>
      </c>
      <c r="CP35" s="31">
        <v>-1.0991717E-2</v>
      </c>
      <c r="CQ35" s="31">
        <v>-4.4128380000000002E-2</v>
      </c>
      <c r="CR35" s="31">
        <v>6.0881615E-2</v>
      </c>
      <c r="CS35" s="31">
        <v>1.0813659999999999E-2</v>
      </c>
      <c r="CT35" s="31">
        <v>-9.0867771999999999E-2</v>
      </c>
      <c r="CU35" s="33">
        <v>0.1188834</v>
      </c>
    </row>
    <row r="36" spans="1:99" ht="16.2" customHeight="1" thickBot="1" x14ac:dyDescent="0.35">
      <c r="A36" s="29" t="s">
        <v>57</v>
      </c>
      <c r="B36" s="53">
        <v>5.3175842299999998E-2</v>
      </c>
      <c r="C36" s="53">
        <v>6.1645353999999999E-2</v>
      </c>
      <c r="D36" s="30">
        <v>4.4380848000000001E-2</v>
      </c>
      <c r="E36" s="31">
        <v>-6.9350339999999996E-3</v>
      </c>
      <c r="F36" s="31">
        <v>0.19745750200000001</v>
      </c>
      <c r="G36" s="31">
        <v>-0.11261755</v>
      </c>
      <c r="H36" s="31">
        <v>-4.4387078000000003E-2</v>
      </c>
      <c r="I36" s="31">
        <v>-0.19824525900000001</v>
      </c>
      <c r="J36" s="31">
        <v>-3.3453834000000002E-2</v>
      </c>
      <c r="K36" s="31">
        <v>-3.5509120999999998E-2</v>
      </c>
      <c r="L36" s="31">
        <v>-6.8012889000000007E-2</v>
      </c>
      <c r="M36" s="31">
        <v>-7.9882012000000002E-2</v>
      </c>
      <c r="N36" s="31">
        <v>-3.3824939999999998E-2</v>
      </c>
      <c r="O36" s="31">
        <v>-8.7070110000000006E-2</v>
      </c>
      <c r="P36" s="31">
        <v>-9.9772860000000005E-2</v>
      </c>
      <c r="Q36" s="31">
        <v>-6.4902947000000002E-2</v>
      </c>
      <c r="R36" s="31">
        <v>-5.611228E-2</v>
      </c>
      <c r="S36" s="31">
        <v>-1.2390887E-2</v>
      </c>
      <c r="T36" s="31">
        <v>-1.2390887E-2</v>
      </c>
      <c r="U36" s="31">
        <v>-1.2390887E-2</v>
      </c>
      <c r="V36" s="31">
        <v>-1.4334532000000001E-2</v>
      </c>
      <c r="W36" s="31">
        <v>-1.3069272E-2</v>
      </c>
      <c r="X36" s="31">
        <v>-1.6056590999999999E-2</v>
      </c>
      <c r="Y36" s="31">
        <v>-2.3706018999999998E-2</v>
      </c>
      <c r="Z36" s="31">
        <v>-1.8598913000000002E-2</v>
      </c>
      <c r="AA36" s="31">
        <v>-1.7115007000000002E-2</v>
      </c>
      <c r="AB36" s="31">
        <v>-4.1098990000000002E-3</v>
      </c>
      <c r="AC36" s="31">
        <v>-1.0914169E-2</v>
      </c>
      <c r="AD36" s="31">
        <v>-9.2127330000000007E-3</v>
      </c>
      <c r="AE36" s="31">
        <v>-8.2350240000000005E-3</v>
      </c>
      <c r="AF36" s="31">
        <v>-9.2127330000000007E-3</v>
      </c>
      <c r="AG36" s="31">
        <v>-1.1674982E-2</v>
      </c>
      <c r="AH36" s="31">
        <v>-1.3715711E-2</v>
      </c>
      <c r="AI36" s="31">
        <v>-1.4929176000000001E-2</v>
      </c>
      <c r="AJ36" s="31">
        <v>1</v>
      </c>
      <c r="AK36" s="31">
        <v>-4.1098990000000002E-3</v>
      </c>
      <c r="AL36" s="31">
        <v>-1.5502429999999999E-2</v>
      </c>
      <c r="AM36" s="31">
        <v>-1.0098294000000001E-2</v>
      </c>
      <c r="AN36" s="31">
        <v>-1.2390887E-2</v>
      </c>
      <c r="AO36" s="31">
        <v>-2.2524239000000001E-2</v>
      </c>
      <c r="AP36" s="31">
        <v>-1.7115007000000002E-2</v>
      </c>
      <c r="AQ36" s="31">
        <v>-2.4840101999999999E-2</v>
      </c>
      <c r="AR36" s="31">
        <v>-2.0425668000000001E-2</v>
      </c>
      <c r="AS36" s="31">
        <v>-1.3069272E-2</v>
      </c>
      <c r="AT36" s="31">
        <v>-1.8116559000000001E-2</v>
      </c>
      <c r="AU36" s="31">
        <v>-2.4840101999999999E-2</v>
      </c>
      <c r="AV36" s="31">
        <v>-2.0425668000000001E-2</v>
      </c>
      <c r="AW36" s="31">
        <v>-1.8598913000000002E-2</v>
      </c>
      <c r="AX36" s="31">
        <v>-1.4929176000000001E-2</v>
      </c>
      <c r="AY36" s="31">
        <v>-7.1273370000000001E-3</v>
      </c>
      <c r="AZ36" s="31">
        <v>-5.8158569999999998E-3</v>
      </c>
      <c r="BA36" s="31">
        <v>-9.2127330000000007E-3</v>
      </c>
      <c r="BB36" s="31">
        <v>-1.3069272E-2</v>
      </c>
      <c r="BC36" s="31">
        <v>-8.2350240000000005E-3</v>
      </c>
      <c r="BD36" s="31">
        <v>-8.2350240000000005E-3</v>
      </c>
      <c r="BE36" s="31">
        <v>-1.6593575999999999E-2</v>
      </c>
      <c r="BF36" s="31">
        <v>-1.0914169E-2</v>
      </c>
      <c r="BG36" s="31">
        <v>-1.1674982E-2</v>
      </c>
      <c r="BH36" s="31">
        <v>-1.5502429999999999E-2</v>
      </c>
      <c r="BI36" s="31">
        <v>-1.4334532000000001E-2</v>
      </c>
      <c r="BJ36" s="31">
        <v>-1.5502429999999999E-2</v>
      </c>
      <c r="BK36" s="31">
        <v>-1.1674982E-2</v>
      </c>
      <c r="BL36" s="31">
        <v>-7.1273370000000001E-3</v>
      </c>
      <c r="BM36" s="31">
        <v>-1.3069272E-2</v>
      </c>
      <c r="BN36" s="31">
        <v>-4.1098990000000002E-3</v>
      </c>
      <c r="BO36" s="31">
        <v>-9.2127330000000007E-3</v>
      </c>
      <c r="BP36" s="31">
        <v>-1.5502429999999999E-2</v>
      </c>
      <c r="BQ36" s="31">
        <v>-7.1273370000000001E-3</v>
      </c>
      <c r="BR36" s="31">
        <v>-9.2127330000000007E-3</v>
      </c>
      <c r="BS36" s="31">
        <v>-9.2127330000000007E-3</v>
      </c>
      <c r="BT36" s="31">
        <v>-1.0098294000000001E-2</v>
      </c>
      <c r="BU36" s="31">
        <v>-4.1098990000000002E-3</v>
      </c>
      <c r="BV36" s="31">
        <v>-5.8158569999999998E-3</v>
      </c>
      <c r="BW36" s="31">
        <v>-1.3715711E-2</v>
      </c>
      <c r="BX36" s="31">
        <v>-9.2127330000000007E-3</v>
      </c>
      <c r="BY36" s="31">
        <v>-1.3069272E-2</v>
      </c>
      <c r="BZ36" s="31">
        <v>-1.0914169E-2</v>
      </c>
      <c r="CA36" s="31">
        <v>-1.5502429999999999E-2</v>
      </c>
      <c r="CB36" s="31">
        <v>-1.8598913000000002E-2</v>
      </c>
      <c r="CC36" s="31">
        <v>-8.2350240000000005E-3</v>
      </c>
      <c r="CD36" s="31">
        <v>-1.2390887E-2</v>
      </c>
      <c r="CE36" s="31">
        <v>-1.0914169E-2</v>
      </c>
      <c r="CF36" s="31">
        <v>-9.2127330000000007E-3</v>
      </c>
      <c r="CG36" s="31">
        <v>-1.3715711E-2</v>
      </c>
      <c r="CH36" s="31">
        <v>-1.8598913000000002E-2</v>
      </c>
      <c r="CI36" s="31">
        <v>-1.5502429999999999E-2</v>
      </c>
      <c r="CJ36" s="31">
        <v>-1.6056590999999999E-2</v>
      </c>
      <c r="CK36" s="31">
        <v>-9.2127330000000007E-3</v>
      </c>
      <c r="CL36" s="31">
        <v>-1.6056590999999999E-2</v>
      </c>
      <c r="CM36" s="31">
        <v>-1.0914169E-2</v>
      </c>
      <c r="CN36" s="31">
        <v>-1.0914169E-2</v>
      </c>
      <c r="CO36" s="31">
        <v>-8.2350240000000005E-3</v>
      </c>
      <c r="CP36" s="31">
        <v>-1.0098294000000001E-2</v>
      </c>
      <c r="CQ36" s="31">
        <v>-4.0541559999999997E-2</v>
      </c>
      <c r="CR36" s="31">
        <v>1.1786019999999999E-3</v>
      </c>
      <c r="CS36" s="31">
        <v>1.9250386000000001E-2</v>
      </c>
      <c r="CT36" s="31">
        <v>-0.19745750200000001</v>
      </c>
      <c r="CU36" s="33">
        <v>0.11261755</v>
      </c>
    </row>
    <row r="37" spans="1:99" ht="15" thickBot="1" x14ac:dyDescent="0.35">
      <c r="A37" s="29" t="s">
        <v>58</v>
      </c>
      <c r="B37" s="53">
        <v>1.71565368E-2</v>
      </c>
      <c r="C37" s="53">
        <v>1.9718005E-2</v>
      </c>
      <c r="D37" s="30">
        <v>1.6661279000000001E-2</v>
      </c>
      <c r="E37" s="31">
        <v>-6.2517179999999999E-3</v>
      </c>
      <c r="F37" s="31">
        <v>4.3493866999999999E-2</v>
      </c>
      <c r="G37" s="31">
        <v>-3.4107739999999998E-2</v>
      </c>
      <c r="H37" s="31">
        <v>6.2531310000000003E-3</v>
      </c>
      <c r="I37" s="31">
        <v>-4.7620243E-2</v>
      </c>
      <c r="J37" s="31">
        <v>7.7318090000000003E-4</v>
      </c>
      <c r="K37" s="31">
        <v>-1.5349913999999999E-2</v>
      </c>
      <c r="L37" s="31">
        <v>-2.0413249000000001E-2</v>
      </c>
      <c r="M37" s="31">
        <v>-2.1554584000000002E-2</v>
      </c>
      <c r="N37" s="31">
        <v>-1.133147E-2</v>
      </c>
      <c r="O37" s="31">
        <v>-2.4714010000000002E-2</v>
      </c>
      <c r="P37" s="31">
        <v>-2.8208879999999999E-2</v>
      </c>
      <c r="Q37" s="31">
        <v>-1.7115378000000001E-2</v>
      </c>
      <c r="R37" s="31">
        <v>-1.662218E-2</v>
      </c>
      <c r="S37" s="31">
        <v>-3.712917E-3</v>
      </c>
      <c r="T37" s="31">
        <v>-3.712917E-3</v>
      </c>
      <c r="U37" s="31">
        <v>-3.712917E-3</v>
      </c>
      <c r="V37" s="31">
        <v>-4.2953280000000002E-3</v>
      </c>
      <c r="W37" s="31">
        <v>-3.9161939999999996E-3</v>
      </c>
      <c r="X37" s="31">
        <v>-4.8113410000000002E-3</v>
      </c>
      <c r="Y37" s="31">
        <v>-7.1034849999999997E-3</v>
      </c>
      <c r="Z37" s="31">
        <v>-5.5731460000000002E-3</v>
      </c>
      <c r="AA37" s="31">
        <v>-5.1284950000000003E-3</v>
      </c>
      <c r="AB37" s="31">
        <v>-1.2315270000000001E-3</v>
      </c>
      <c r="AC37" s="31">
        <v>-3.27042E-3</v>
      </c>
      <c r="AD37" s="31">
        <v>-2.7605860000000002E-3</v>
      </c>
      <c r="AE37" s="31">
        <v>-2.4676170000000001E-3</v>
      </c>
      <c r="AF37" s="31">
        <v>-2.7605860000000002E-3</v>
      </c>
      <c r="AG37" s="31">
        <v>-3.4983969999999999E-3</v>
      </c>
      <c r="AH37" s="31">
        <v>-4.1098990000000002E-3</v>
      </c>
      <c r="AI37" s="31">
        <v>-4.4735130000000001E-3</v>
      </c>
      <c r="AJ37" s="31">
        <v>-4.1098990000000002E-3</v>
      </c>
      <c r="AK37" s="31">
        <v>1</v>
      </c>
      <c r="AL37" s="31">
        <v>-4.645288E-3</v>
      </c>
      <c r="AM37" s="31">
        <v>-3.025944E-3</v>
      </c>
      <c r="AN37" s="31">
        <v>-3.712917E-3</v>
      </c>
      <c r="AO37" s="31">
        <v>-6.7493659999999997E-3</v>
      </c>
      <c r="AP37" s="31">
        <v>-5.1284950000000003E-3</v>
      </c>
      <c r="AQ37" s="31">
        <v>-7.4433119999999997E-3</v>
      </c>
      <c r="AR37" s="31">
        <v>-6.1205310000000002E-3</v>
      </c>
      <c r="AS37" s="31">
        <v>-3.9161939999999996E-3</v>
      </c>
      <c r="AT37" s="31">
        <v>-5.428609E-3</v>
      </c>
      <c r="AU37" s="31">
        <v>-7.4433119999999997E-3</v>
      </c>
      <c r="AV37" s="31">
        <v>-6.1205310000000002E-3</v>
      </c>
      <c r="AW37" s="31">
        <v>-5.5731460000000002E-3</v>
      </c>
      <c r="AX37" s="31">
        <v>-4.4735130000000001E-3</v>
      </c>
      <c r="AY37" s="31">
        <v>-2.135699E-3</v>
      </c>
      <c r="AZ37" s="31">
        <v>-1.7427160000000001E-3</v>
      </c>
      <c r="BA37" s="31">
        <v>-2.7605860000000002E-3</v>
      </c>
      <c r="BB37" s="31">
        <v>-3.9161939999999996E-3</v>
      </c>
      <c r="BC37" s="31">
        <v>-2.4676170000000001E-3</v>
      </c>
      <c r="BD37" s="31">
        <v>-2.4676170000000001E-3</v>
      </c>
      <c r="BE37" s="31">
        <v>-4.9722480000000003E-3</v>
      </c>
      <c r="BF37" s="31">
        <v>-3.27042E-3</v>
      </c>
      <c r="BG37" s="31">
        <v>-3.4983969999999999E-3</v>
      </c>
      <c r="BH37" s="31">
        <v>-4.645288E-3</v>
      </c>
      <c r="BI37" s="31">
        <v>-4.2953280000000002E-3</v>
      </c>
      <c r="BJ37" s="31">
        <v>-4.645288E-3</v>
      </c>
      <c r="BK37" s="31">
        <v>-3.4983969999999999E-3</v>
      </c>
      <c r="BL37" s="31">
        <v>-2.135699E-3</v>
      </c>
      <c r="BM37" s="31">
        <v>-3.9161939999999996E-3</v>
      </c>
      <c r="BN37" s="31">
        <v>-1.2315270000000001E-3</v>
      </c>
      <c r="BO37" s="31">
        <v>-2.7605860000000002E-3</v>
      </c>
      <c r="BP37" s="31">
        <v>-4.645288E-3</v>
      </c>
      <c r="BQ37" s="31">
        <v>-2.135699E-3</v>
      </c>
      <c r="BR37" s="31">
        <v>-2.7605860000000002E-3</v>
      </c>
      <c r="BS37" s="31">
        <v>-2.7605860000000002E-3</v>
      </c>
      <c r="BT37" s="31">
        <v>-3.025944E-3</v>
      </c>
      <c r="BU37" s="31">
        <v>-1.2315270000000001E-3</v>
      </c>
      <c r="BV37" s="31">
        <v>-1.7427160000000001E-3</v>
      </c>
      <c r="BW37" s="31">
        <v>-4.1098990000000002E-3</v>
      </c>
      <c r="BX37" s="31">
        <v>-2.7605860000000002E-3</v>
      </c>
      <c r="BY37" s="31">
        <v>-3.9161939999999996E-3</v>
      </c>
      <c r="BZ37" s="31">
        <v>-3.27042E-3</v>
      </c>
      <c r="CA37" s="31">
        <v>-4.645288E-3</v>
      </c>
      <c r="CB37" s="31">
        <v>-5.5731460000000002E-3</v>
      </c>
      <c r="CC37" s="31">
        <v>-2.4676170000000001E-3</v>
      </c>
      <c r="CD37" s="31">
        <v>-3.712917E-3</v>
      </c>
      <c r="CE37" s="31">
        <v>-3.27042E-3</v>
      </c>
      <c r="CF37" s="31">
        <v>-2.7605860000000002E-3</v>
      </c>
      <c r="CG37" s="31">
        <v>-4.1098990000000002E-3</v>
      </c>
      <c r="CH37" s="31">
        <v>-5.5731460000000002E-3</v>
      </c>
      <c r="CI37" s="31">
        <v>-4.645288E-3</v>
      </c>
      <c r="CJ37" s="31">
        <v>-4.8113410000000002E-3</v>
      </c>
      <c r="CK37" s="31">
        <v>-2.7605860000000002E-3</v>
      </c>
      <c r="CL37" s="31">
        <v>-4.8113410000000002E-3</v>
      </c>
      <c r="CM37" s="31">
        <v>-3.27042E-3</v>
      </c>
      <c r="CN37" s="31">
        <v>-3.27042E-3</v>
      </c>
      <c r="CO37" s="31">
        <v>-2.4676170000000001E-3</v>
      </c>
      <c r="CP37" s="31">
        <v>-3.025944E-3</v>
      </c>
      <c r="CQ37" s="31">
        <v>-1.2148239999999999E-2</v>
      </c>
      <c r="CR37" s="31">
        <v>1.6760288000000002E-2</v>
      </c>
      <c r="CS37" s="31">
        <v>8.2245340000000004E-3</v>
      </c>
      <c r="CT37" s="31">
        <v>-4.3493866999999999E-2</v>
      </c>
      <c r="CU37" s="33">
        <v>3.4107739999999998E-2</v>
      </c>
    </row>
    <row r="38" spans="1:99" ht="15" thickBot="1" x14ac:dyDescent="0.35">
      <c r="A38" s="29" t="s">
        <v>59</v>
      </c>
      <c r="B38" s="53">
        <v>1.0063371600000001E-2</v>
      </c>
      <c r="C38" s="53">
        <v>2.1980487E-2</v>
      </c>
      <c r="D38" s="30">
        <v>-1.344221E-3</v>
      </c>
      <c r="E38" s="31">
        <v>-2.3754920999999998E-2</v>
      </c>
      <c r="F38" s="31">
        <v>-1.3921999999999999E-3</v>
      </c>
      <c r="G38" s="31">
        <v>-0.12183975</v>
      </c>
      <c r="H38" s="31">
        <v>0.19424749399999999</v>
      </c>
      <c r="I38" s="31">
        <v>-8.2657184999999994E-2</v>
      </c>
      <c r="J38" s="31">
        <v>0.12311055799999999</v>
      </c>
      <c r="K38" s="31">
        <v>-7.7251874999999998E-2</v>
      </c>
      <c r="L38" s="31">
        <v>-5.4494315000000002E-2</v>
      </c>
      <c r="M38" s="31">
        <v>-2.5593858000000001E-2</v>
      </c>
      <c r="N38" s="31">
        <v>-2.5021229999999998E-2</v>
      </c>
      <c r="O38" s="31">
        <v>-4.5311419999999998E-2</v>
      </c>
      <c r="P38" s="31">
        <v>-6.6636940000000006E-2</v>
      </c>
      <c r="Q38" s="31">
        <v>-1.1068369E-2</v>
      </c>
      <c r="R38" s="31">
        <v>-1.7371319999999999E-2</v>
      </c>
      <c r="S38" s="31">
        <v>-1.4005024E-2</v>
      </c>
      <c r="T38" s="31">
        <v>-1.4005024E-2</v>
      </c>
      <c r="U38" s="31">
        <v>-1.4005024E-2</v>
      </c>
      <c r="V38" s="31">
        <v>-1.6201864E-2</v>
      </c>
      <c r="W38" s="31">
        <v>-1.4771780999999999E-2</v>
      </c>
      <c r="X38" s="31">
        <v>-1.8148252E-2</v>
      </c>
      <c r="Y38" s="31">
        <v>-2.6794156999999999E-2</v>
      </c>
      <c r="Z38" s="31">
        <v>-2.1021758000000001E-2</v>
      </c>
      <c r="AA38" s="31">
        <v>-1.9344547E-2</v>
      </c>
      <c r="AB38" s="31">
        <v>-4.645288E-3</v>
      </c>
      <c r="AC38" s="31">
        <v>-1.2335937E-2</v>
      </c>
      <c r="AD38" s="31">
        <v>-1.0412858000000001E-2</v>
      </c>
      <c r="AE38" s="31">
        <v>-9.3077850000000007E-3</v>
      </c>
      <c r="AF38" s="31">
        <v>-1.0412858000000001E-2</v>
      </c>
      <c r="AG38" s="31">
        <v>-1.3195859000000001E-2</v>
      </c>
      <c r="AH38" s="31">
        <v>-1.5502429999999999E-2</v>
      </c>
      <c r="AI38" s="31">
        <v>-1.6873971000000001E-2</v>
      </c>
      <c r="AJ38" s="31">
        <v>-1.5502429999999999E-2</v>
      </c>
      <c r="AK38" s="31">
        <v>-4.645288E-3</v>
      </c>
      <c r="AL38" s="31">
        <v>1</v>
      </c>
      <c r="AM38" s="31">
        <v>-1.141378E-2</v>
      </c>
      <c r="AN38" s="31">
        <v>-1.4005024E-2</v>
      </c>
      <c r="AO38" s="31">
        <v>-2.5458429000000001E-2</v>
      </c>
      <c r="AP38" s="31">
        <v>-1.9344547E-2</v>
      </c>
      <c r="AQ38" s="31">
        <v>-2.8075975E-2</v>
      </c>
      <c r="AR38" s="31">
        <v>-2.3086480999999999E-2</v>
      </c>
      <c r="AS38" s="31">
        <v>-1.4771780999999999E-2</v>
      </c>
      <c r="AT38" s="31">
        <v>-2.0476568000000001E-2</v>
      </c>
      <c r="AU38" s="31">
        <v>-2.8075975E-2</v>
      </c>
      <c r="AV38" s="31">
        <v>-2.3086480999999999E-2</v>
      </c>
      <c r="AW38" s="31">
        <v>-2.1021758000000001E-2</v>
      </c>
      <c r="AX38" s="31">
        <v>-1.6873971000000001E-2</v>
      </c>
      <c r="AY38" s="31">
        <v>-8.0558009999999996E-3</v>
      </c>
      <c r="AZ38" s="31">
        <v>-6.5734779999999998E-3</v>
      </c>
      <c r="BA38" s="31">
        <v>-1.0412858000000001E-2</v>
      </c>
      <c r="BB38" s="31">
        <v>-1.4771780999999999E-2</v>
      </c>
      <c r="BC38" s="31">
        <v>-9.3077850000000007E-3</v>
      </c>
      <c r="BD38" s="31">
        <v>-9.3077850000000007E-3</v>
      </c>
      <c r="BE38" s="31">
        <v>-1.8755190000000001E-2</v>
      </c>
      <c r="BF38" s="31">
        <v>-1.2335937E-2</v>
      </c>
      <c r="BG38" s="31">
        <v>-1.3195859000000001E-2</v>
      </c>
      <c r="BH38" s="31">
        <v>-1.7521901999999999E-2</v>
      </c>
      <c r="BI38" s="31">
        <v>-1.6201864E-2</v>
      </c>
      <c r="BJ38" s="31">
        <v>-1.7521901999999999E-2</v>
      </c>
      <c r="BK38" s="31">
        <v>-1.3195859000000001E-2</v>
      </c>
      <c r="BL38" s="31">
        <v>-8.0558009999999996E-3</v>
      </c>
      <c r="BM38" s="31">
        <v>-1.4771780999999999E-2</v>
      </c>
      <c r="BN38" s="31">
        <v>-4.645288E-3</v>
      </c>
      <c r="BO38" s="31">
        <v>-1.0412858000000001E-2</v>
      </c>
      <c r="BP38" s="31">
        <v>-1.7521901999999999E-2</v>
      </c>
      <c r="BQ38" s="31">
        <v>-8.0558009999999996E-3</v>
      </c>
      <c r="BR38" s="31">
        <v>-1.0412858000000001E-2</v>
      </c>
      <c r="BS38" s="31">
        <v>-1.0412858000000001E-2</v>
      </c>
      <c r="BT38" s="31">
        <v>-1.141378E-2</v>
      </c>
      <c r="BU38" s="31">
        <v>-4.645288E-3</v>
      </c>
      <c r="BV38" s="31">
        <v>-6.5734779999999998E-3</v>
      </c>
      <c r="BW38" s="31">
        <v>-1.5502429999999999E-2</v>
      </c>
      <c r="BX38" s="31">
        <v>-1.0412858000000001E-2</v>
      </c>
      <c r="BY38" s="31">
        <v>-1.4771780999999999E-2</v>
      </c>
      <c r="BZ38" s="31">
        <v>-1.2335937E-2</v>
      </c>
      <c r="CA38" s="31">
        <v>-1.7521901999999999E-2</v>
      </c>
      <c r="CB38" s="31">
        <v>-2.1021758000000001E-2</v>
      </c>
      <c r="CC38" s="31">
        <v>-9.3077850000000007E-3</v>
      </c>
      <c r="CD38" s="31">
        <v>-1.4005024E-2</v>
      </c>
      <c r="CE38" s="31">
        <v>-1.2335937E-2</v>
      </c>
      <c r="CF38" s="31">
        <v>-1.0412858000000001E-2</v>
      </c>
      <c r="CG38" s="31">
        <v>-1.5502429999999999E-2</v>
      </c>
      <c r="CH38" s="31">
        <v>-2.1021758000000001E-2</v>
      </c>
      <c r="CI38" s="31">
        <v>-1.7521901999999999E-2</v>
      </c>
      <c r="CJ38" s="31">
        <v>-1.8148252E-2</v>
      </c>
      <c r="CK38" s="31">
        <v>-1.0412858000000001E-2</v>
      </c>
      <c r="CL38" s="31">
        <v>-1.8148252E-2</v>
      </c>
      <c r="CM38" s="31">
        <v>-1.2335937E-2</v>
      </c>
      <c r="CN38" s="31">
        <v>-1.2335937E-2</v>
      </c>
      <c r="CO38" s="31">
        <v>-9.3077850000000007E-3</v>
      </c>
      <c r="CP38" s="31">
        <v>-1.141378E-2</v>
      </c>
      <c r="CQ38" s="31">
        <v>-4.5822830000000002E-2</v>
      </c>
      <c r="CR38" s="31">
        <v>3.8906522999999998E-2</v>
      </c>
      <c r="CS38" s="31">
        <v>-3.5825150000000001E-3</v>
      </c>
      <c r="CT38" s="31">
        <v>1.3921999999999999E-3</v>
      </c>
      <c r="CU38" s="33">
        <v>0.12183975</v>
      </c>
    </row>
    <row r="39" spans="1:99" ht="15" thickBot="1" x14ac:dyDescent="0.35">
      <c r="A39" s="29" t="s">
        <v>60</v>
      </c>
      <c r="B39" s="53">
        <v>-1.28343971E-2</v>
      </c>
      <c r="C39" s="53">
        <v>-5.2219390000000001E-3</v>
      </c>
      <c r="D39" s="30">
        <v>-1.9329802E-2</v>
      </c>
      <c r="E39" s="31">
        <v>-2.9032605999999999E-2</v>
      </c>
      <c r="F39" s="31">
        <v>-4.9010014999999997E-2</v>
      </c>
      <c r="G39" s="31">
        <v>-7.9954800000000006E-2</v>
      </c>
      <c r="H39" s="31">
        <v>0.185005058</v>
      </c>
      <c r="I39" s="31">
        <v>-1.0320039E-2</v>
      </c>
      <c r="J39" s="31">
        <v>0.1191511091</v>
      </c>
      <c r="K39" s="31">
        <v>-6.3741132000000006E-2</v>
      </c>
      <c r="L39" s="31">
        <v>-1.7375315999999998E-2</v>
      </c>
      <c r="M39" s="31">
        <v>-4.0274578999999998E-2</v>
      </c>
      <c r="N39" s="31">
        <v>-9.8858899999999996E-3</v>
      </c>
      <c r="O39" s="31">
        <v>-3.1884820000000001E-2</v>
      </c>
      <c r="P39" s="31">
        <v>-3.4257269999999999E-2</v>
      </c>
      <c r="Q39" s="31">
        <v>-3.7232920000000003E-2</v>
      </c>
      <c r="R39" s="31">
        <v>-1.5996719999999999E-2</v>
      </c>
      <c r="S39" s="31">
        <v>-9.122883E-3</v>
      </c>
      <c r="T39" s="31">
        <v>-9.122883E-3</v>
      </c>
      <c r="U39" s="31">
        <v>-9.122883E-3</v>
      </c>
      <c r="V39" s="31">
        <v>-1.0553906E-2</v>
      </c>
      <c r="W39" s="31">
        <v>-9.6223490000000005E-3</v>
      </c>
      <c r="X39" s="31">
        <v>-1.1821785E-2</v>
      </c>
      <c r="Y39" s="31">
        <v>-1.7453732999999999E-2</v>
      </c>
      <c r="Z39" s="31">
        <v>-1.3693588E-2</v>
      </c>
      <c r="AA39" s="31">
        <v>-1.2601051E-2</v>
      </c>
      <c r="AB39" s="31">
        <v>-3.025944E-3</v>
      </c>
      <c r="AC39" s="31">
        <v>-8.0356379999999995E-3</v>
      </c>
      <c r="AD39" s="31">
        <v>-6.7829429999999996E-3</v>
      </c>
      <c r="AE39" s="31">
        <v>-6.0630980000000003E-3</v>
      </c>
      <c r="AF39" s="31">
        <v>-6.7829429999999996E-3</v>
      </c>
      <c r="AG39" s="31">
        <v>-8.5957919999999997E-3</v>
      </c>
      <c r="AH39" s="31">
        <v>-1.0098294000000001E-2</v>
      </c>
      <c r="AI39" s="31">
        <v>-1.0991717E-2</v>
      </c>
      <c r="AJ39" s="31">
        <v>-1.0098294000000001E-2</v>
      </c>
      <c r="AK39" s="31">
        <v>-3.025944E-3</v>
      </c>
      <c r="AL39" s="31">
        <v>-1.141378E-2</v>
      </c>
      <c r="AM39" s="31">
        <v>1</v>
      </c>
      <c r="AN39" s="31">
        <v>-9.122883E-3</v>
      </c>
      <c r="AO39" s="31">
        <v>-1.6583639000000001E-2</v>
      </c>
      <c r="AP39" s="31">
        <v>-1.2601051E-2</v>
      </c>
      <c r="AQ39" s="31">
        <v>-1.828871E-2</v>
      </c>
      <c r="AR39" s="31">
        <v>-1.5038549999999999E-2</v>
      </c>
      <c r="AS39" s="31">
        <v>-9.6223490000000005E-3</v>
      </c>
      <c r="AT39" s="31">
        <v>-1.3338450999999999E-2</v>
      </c>
      <c r="AU39" s="31">
        <v>-1.828871E-2</v>
      </c>
      <c r="AV39" s="31">
        <v>-1.5038549999999999E-2</v>
      </c>
      <c r="AW39" s="31">
        <v>-1.3693588E-2</v>
      </c>
      <c r="AX39" s="31">
        <v>-1.0991717E-2</v>
      </c>
      <c r="AY39" s="31">
        <v>-5.2475550000000001E-3</v>
      </c>
      <c r="AZ39" s="31">
        <v>-4.2819679999999997E-3</v>
      </c>
      <c r="BA39" s="31">
        <v>-6.7829429999999996E-3</v>
      </c>
      <c r="BB39" s="31">
        <v>-9.6223490000000005E-3</v>
      </c>
      <c r="BC39" s="31">
        <v>-6.0630980000000003E-3</v>
      </c>
      <c r="BD39" s="31">
        <v>-6.0630980000000003E-3</v>
      </c>
      <c r="BE39" s="31">
        <v>-1.2217143999999999E-2</v>
      </c>
      <c r="BF39" s="31">
        <v>-8.0356379999999995E-3</v>
      </c>
      <c r="BG39" s="31">
        <v>-8.5957919999999997E-3</v>
      </c>
      <c r="BH39" s="31">
        <v>-1.141378E-2</v>
      </c>
      <c r="BI39" s="31">
        <v>-1.0553906E-2</v>
      </c>
      <c r="BJ39" s="31">
        <v>-1.141378E-2</v>
      </c>
      <c r="BK39" s="31">
        <v>-8.5957919999999997E-3</v>
      </c>
      <c r="BL39" s="31">
        <v>-5.2475550000000001E-3</v>
      </c>
      <c r="BM39" s="31">
        <v>-9.6223490000000005E-3</v>
      </c>
      <c r="BN39" s="31">
        <v>-3.025944E-3</v>
      </c>
      <c r="BO39" s="31">
        <v>-6.7829429999999996E-3</v>
      </c>
      <c r="BP39" s="31">
        <v>-1.141378E-2</v>
      </c>
      <c r="BQ39" s="31">
        <v>-5.2475550000000001E-3</v>
      </c>
      <c r="BR39" s="31">
        <v>-6.7829429999999996E-3</v>
      </c>
      <c r="BS39" s="31">
        <v>-6.7829429999999996E-3</v>
      </c>
      <c r="BT39" s="31">
        <v>-7.4349439999999998E-3</v>
      </c>
      <c r="BU39" s="31">
        <v>-3.025944E-3</v>
      </c>
      <c r="BV39" s="31">
        <v>-4.2819679999999997E-3</v>
      </c>
      <c r="BW39" s="31">
        <v>-1.0098294000000001E-2</v>
      </c>
      <c r="BX39" s="31">
        <v>-6.7829429999999996E-3</v>
      </c>
      <c r="BY39" s="31">
        <v>-9.6223490000000005E-3</v>
      </c>
      <c r="BZ39" s="31">
        <v>-8.0356379999999995E-3</v>
      </c>
      <c r="CA39" s="31">
        <v>-1.141378E-2</v>
      </c>
      <c r="CB39" s="31">
        <v>-1.3693588E-2</v>
      </c>
      <c r="CC39" s="31">
        <v>-6.0630980000000003E-3</v>
      </c>
      <c r="CD39" s="31">
        <v>-9.122883E-3</v>
      </c>
      <c r="CE39" s="31">
        <v>-8.0356379999999995E-3</v>
      </c>
      <c r="CF39" s="31">
        <v>-6.7829429999999996E-3</v>
      </c>
      <c r="CG39" s="31">
        <v>-1.0098294000000001E-2</v>
      </c>
      <c r="CH39" s="31">
        <v>-1.3693588E-2</v>
      </c>
      <c r="CI39" s="31">
        <v>-1.141378E-2</v>
      </c>
      <c r="CJ39" s="31">
        <v>-1.1821785E-2</v>
      </c>
      <c r="CK39" s="31">
        <v>-6.7829429999999996E-3</v>
      </c>
      <c r="CL39" s="31">
        <v>-1.1821785E-2</v>
      </c>
      <c r="CM39" s="31">
        <v>-8.0356379999999995E-3</v>
      </c>
      <c r="CN39" s="31">
        <v>-8.0356379999999995E-3</v>
      </c>
      <c r="CO39" s="31">
        <v>-6.0630980000000003E-3</v>
      </c>
      <c r="CP39" s="31">
        <v>-7.4349439999999998E-3</v>
      </c>
      <c r="CQ39" s="31">
        <v>-2.9849029999999999E-2</v>
      </c>
      <c r="CR39" s="31">
        <v>4.1181137E-2</v>
      </c>
      <c r="CS39" s="31">
        <v>-1.2192603999999999E-2</v>
      </c>
      <c r="CT39" s="31">
        <v>4.9010014999999997E-2</v>
      </c>
      <c r="CU39" s="33">
        <v>7.9954800000000006E-2</v>
      </c>
    </row>
    <row r="40" spans="1:99" ht="15" thickBot="1" x14ac:dyDescent="0.35">
      <c r="A40" s="29" t="s">
        <v>61</v>
      </c>
      <c r="B40" s="53">
        <v>-5.6922107000000003E-3</v>
      </c>
      <c r="C40" s="53">
        <v>3.9756640000000003E-3</v>
      </c>
      <c r="D40" s="30">
        <v>-2.5029269999999999E-2</v>
      </c>
      <c r="E40" s="31">
        <v>-1.8011814000000001E-2</v>
      </c>
      <c r="F40" s="31">
        <v>3.4438369999999999E-3</v>
      </c>
      <c r="G40" s="31">
        <v>-0.10043102</v>
      </c>
      <c r="H40" s="31">
        <v>0.15332917099999999</v>
      </c>
      <c r="I40" s="31">
        <v>2.1072608999999999E-2</v>
      </c>
      <c r="J40" s="31">
        <v>9.48017684E-2</v>
      </c>
      <c r="K40" s="31">
        <v>-4.7261991000000003E-2</v>
      </c>
      <c r="L40" s="31">
        <v>-3.4891272000000001E-2</v>
      </c>
      <c r="M40" s="31">
        <v>-6.0460970000000003E-3</v>
      </c>
      <c r="N40" s="31">
        <v>-2.3881110000000001E-2</v>
      </c>
      <c r="O40" s="31">
        <v>-2.0250790000000001E-2</v>
      </c>
      <c r="P40" s="31">
        <v>-4.1981909999999997E-2</v>
      </c>
      <c r="Q40" s="31">
        <v>4.6998739999999997E-3</v>
      </c>
      <c r="R40" s="31">
        <v>-3.7152230000000001E-2</v>
      </c>
      <c r="S40" s="31">
        <v>-1.1194030000000001E-2</v>
      </c>
      <c r="T40" s="31">
        <v>-1.1194030000000001E-2</v>
      </c>
      <c r="U40" s="31">
        <v>-1.1194030000000001E-2</v>
      </c>
      <c r="V40" s="31">
        <v>-1.2949934999999999E-2</v>
      </c>
      <c r="W40" s="31">
        <v>-1.1806888E-2</v>
      </c>
      <c r="X40" s="31">
        <v>-1.4505657E-2</v>
      </c>
      <c r="Y40" s="31">
        <v>-2.1416213999999999E-2</v>
      </c>
      <c r="Z40" s="31">
        <v>-1.6802411999999999E-2</v>
      </c>
      <c r="AA40" s="31">
        <v>-1.5461839E-2</v>
      </c>
      <c r="AB40" s="31">
        <v>-3.712917E-3</v>
      </c>
      <c r="AC40" s="31">
        <v>-9.8599499999999993E-3</v>
      </c>
      <c r="AD40" s="31">
        <v>-8.3228590000000002E-3</v>
      </c>
      <c r="AE40" s="31">
        <v>-7.4395889999999999E-3</v>
      </c>
      <c r="AF40" s="31">
        <v>-8.3228590000000002E-3</v>
      </c>
      <c r="AG40" s="31">
        <v>-1.0547275E-2</v>
      </c>
      <c r="AH40" s="31">
        <v>-1.2390887E-2</v>
      </c>
      <c r="AI40" s="31">
        <v>-1.3487140999999999E-2</v>
      </c>
      <c r="AJ40" s="31">
        <v>-1.2390887E-2</v>
      </c>
      <c r="AK40" s="31">
        <v>-3.712917E-3</v>
      </c>
      <c r="AL40" s="31">
        <v>-1.4005024E-2</v>
      </c>
      <c r="AM40" s="31">
        <v>-9.122883E-3</v>
      </c>
      <c r="AN40" s="31">
        <v>1</v>
      </c>
      <c r="AO40" s="31">
        <v>-2.0348583999999999E-2</v>
      </c>
      <c r="AP40" s="31">
        <v>-1.5461839E-2</v>
      </c>
      <c r="AQ40" s="31">
        <v>-2.2440754E-2</v>
      </c>
      <c r="AR40" s="31">
        <v>-1.8452718E-2</v>
      </c>
      <c r="AS40" s="31">
        <v>-1.1806888E-2</v>
      </c>
      <c r="AT40" s="31">
        <v>-1.6366649E-2</v>
      </c>
      <c r="AU40" s="31">
        <v>-2.2440754E-2</v>
      </c>
      <c r="AV40" s="31">
        <v>-1.8452718E-2</v>
      </c>
      <c r="AW40" s="31">
        <v>-1.6802411999999999E-2</v>
      </c>
      <c r="AX40" s="31">
        <v>-1.3487140999999999E-2</v>
      </c>
      <c r="AY40" s="31">
        <v>-6.438895E-3</v>
      </c>
      <c r="AZ40" s="31">
        <v>-5.254094E-3</v>
      </c>
      <c r="BA40" s="31">
        <v>-8.3228590000000002E-3</v>
      </c>
      <c r="BB40" s="31">
        <v>-1.1806888E-2</v>
      </c>
      <c r="BC40" s="31">
        <v>-7.4395889999999999E-3</v>
      </c>
      <c r="BD40" s="31">
        <v>-7.4395889999999999E-3</v>
      </c>
      <c r="BE40" s="31">
        <v>-1.4990774E-2</v>
      </c>
      <c r="BF40" s="31">
        <v>-9.8599499999999993E-3</v>
      </c>
      <c r="BG40" s="31">
        <v>-1.0547275E-2</v>
      </c>
      <c r="BH40" s="31">
        <v>-1.4005024E-2</v>
      </c>
      <c r="BI40" s="31">
        <v>-1.2949934999999999E-2</v>
      </c>
      <c r="BJ40" s="31">
        <v>-1.4005024E-2</v>
      </c>
      <c r="BK40" s="31">
        <v>-1.0547275E-2</v>
      </c>
      <c r="BL40" s="31">
        <v>-6.438895E-3</v>
      </c>
      <c r="BM40" s="31">
        <v>-1.1806888E-2</v>
      </c>
      <c r="BN40" s="31">
        <v>-3.712917E-3</v>
      </c>
      <c r="BO40" s="31">
        <v>-8.3228590000000002E-3</v>
      </c>
      <c r="BP40" s="31">
        <v>-1.4005024E-2</v>
      </c>
      <c r="BQ40" s="31">
        <v>-6.438895E-3</v>
      </c>
      <c r="BR40" s="31">
        <v>-8.3228590000000002E-3</v>
      </c>
      <c r="BS40" s="31">
        <v>-8.3228590000000002E-3</v>
      </c>
      <c r="BT40" s="31">
        <v>-9.122883E-3</v>
      </c>
      <c r="BU40" s="31">
        <v>-3.712917E-3</v>
      </c>
      <c r="BV40" s="31">
        <v>-5.254094E-3</v>
      </c>
      <c r="BW40" s="31">
        <v>-1.2390887E-2</v>
      </c>
      <c r="BX40" s="31">
        <v>-8.3228590000000002E-3</v>
      </c>
      <c r="BY40" s="31">
        <v>-1.1806888E-2</v>
      </c>
      <c r="BZ40" s="31">
        <v>-9.8599499999999993E-3</v>
      </c>
      <c r="CA40" s="31">
        <v>-1.4005024E-2</v>
      </c>
      <c r="CB40" s="31">
        <v>-1.6802411999999999E-2</v>
      </c>
      <c r="CC40" s="31">
        <v>-7.4395889999999999E-3</v>
      </c>
      <c r="CD40" s="31">
        <v>-1.1194030000000001E-2</v>
      </c>
      <c r="CE40" s="31">
        <v>-9.8599499999999993E-3</v>
      </c>
      <c r="CF40" s="31">
        <v>-8.3228590000000002E-3</v>
      </c>
      <c r="CG40" s="31">
        <v>-1.2390887E-2</v>
      </c>
      <c r="CH40" s="31">
        <v>-1.6802411999999999E-2</v>
      </c>
      <c r="CI40" s="31">
        <v>-1.4005024E-2</v>
      </c>
      <c r="CJ40" s="31">
        <v>-1.4505657E-2</v>
      </c>
      <c r="CK40" s="31">
        <v>-8.3228590000000002E-3</v>
      </c>
      <c r="CL40" s="31">
        <v>-1.4505657E-2</v>
      </c>
      <c r="CM40" s="31">
        <v>-9.8599499999999993E-3</v>
      </c>
      <c r="CN40" s="31">
        <v>-9.8599499999999993E-3</v>
      </c>
      <c r="CO40" s="31">
        <v>-7.4395889999999999E-3</v>
      </c>
      <c r="CP40" s="31">
        <v>-9.122883E-3</v>
      </c>
      <c r="CQ40" s="31">
        <v>-3.6625579999999998E-2</v>
      </c>
      <c r="CR40" s="31">
        <v>5.0530396999999998E-2</v>
      </c>
      <c r="CS40" s="31">
        <v>-2.3157579000000001E-2</v>
      </c>
      <c r="CT40" s="31">
        <v>-3.4438369999999999E-3</v>
      </c>
      <c r="CU40" s="33">
        <v>0.10043102</v>
      </c>
    </row>
    <row r="41" spans="1:99" ht="15" thickBot="1" x14ac:dyDescent="0.35">
      <c r="A41" s="29" t="s">
        <v>62</v>
      </c>
      <c r="B41" s="53">
        <v>6.9830741099999996E-2</v>
      </c>
      <c r="C41" s="53">
        <v>8.0025257000000002E-2</v>
      </c>
      <c r="D41" s="30">
        <v>-3.0077475999999999E-2</v>
      </c>
      <c r="E41" s="31">
        <v>-3.7093622E-2</v>
      </c>
      <c r="F41" s="31">
        <v>1.8776629999999999E-2</v>
      </c>
      <c r="G41" s="31">
        <v>-0.16758219999999999</v>
      </c>
      <c r="H41" s="31">
        <v>0.2439315</v>
      </c>
      <c r="I41" s="31">
        <v>9.3405044000000007E-2</v>
      </c>
      <c r="J41" s="31">
        <v>0.14902998570000001</v>
      </c>
      <c r="K41" s="31">
        <v>3.6274391000000003E-2</v>
      </c>
      <c r="L41" s="31">
        <v>-8.2479909999999997E-3</v>
      </c>
      <c r="M41" s="31">
        <v>4.6264518999999997E-2</v>
      </c>
      <c r="N41" s="31">
        <v>-3.8899709999999997E-2</v>
      </c>
      <c r="O41" s="31">
        <v>-1.2272140000000001E-2</v>
      </c>
      <c r="P41" s="31">
        <v>-2.2270330000000001E-2</v>
      </c>
      <c r="Q41" s="31">
        <v>6.0059874999999999E-2</v>
      </c>
      <c r="R41" s="31">
        <v>-7.0684800000000006E-2</v>
      </c>
      <c r="S41" s="31">
        <v>-2.0348583999999999E-2</v>
      </c>
      <c r="T41" s="31">
        <v>-2.0348583999999999E-2</v>
      </c>
      <c r="U41" s="31">
        <v>-2.0348583999999999E-2</v>
      </c>
      <c r="V41" s="31">
        <v>-2.3540480999999999E-2</v>
      </c>
      <c r="W41" s="31">
        <v>-2.1462643E-2</v>
      </c>
      <c r="X41" s="31">
        <v>-2.6368483000000002E-2</v>
      </c>
      <c r="Y41" s="31">
        <v>-3.8930540999999999E-2</v>
      </c>
      <c r="Z41" s="31">
        <v>-3.0543540000000001E-2</v>
      </c>
      <c r="AA41" s="31">
        <v>-2.8106638E-2</v>
      </c>
      <c r="AB41" s="31">
        <v>-6.7493659999999997E-3</v>
      </c>
      <c r="AC41" s="31">
        <v>-1.7923484999999999E-2</v>
      </c>
      <c r="AD41" s="31">
        <v>-1.5129350999999999E-2</v>
      </c>
      <c r="AE41" s="31">
        <v>-1.3523736999999999E-2</v>
      </c>
      <c r="AF41" s="31">
        <v>-1.5129350999999999E-2</v>
      </c>
      <c r="AG41" s="31">
        <v>-1.9172908999999998E-2</v>
      </c>
      <c r="AH41" s="31">
        <v>-2.2524239000000001E-2</v>
      </c>
      <c r="AI41" s="31">
        <v>-2.4517018000000002E-2</v>
      </c>
      <c r="AJ41" s="31">
        <v>-2.2524239000000001E-2</v>
      </c>
      <c r="AK41" s="31">
        <v>-6.7493659999999997E-3</v>
      </c>
      <c r="AL41" s="31">
        <v>-2.5458429000000001E-2</v>
      </c>
      <c r="AM41" s="31">
        <v>-1.6583639000000001E-2</v>
      </c>
      <c r="AN41" s="31">
        <v>-2.0348583999999999E-2</v>
      </c>
      <c r="AO41" s="31">
        <v>1</v>
      </c>
      <c r="AP41" s="31">
        <v>-2.8106638E-2</v>
      </c>
      <c r="AQ41" s="31">
        <v>-4.0792956999999998E-2</v>
      </c>
      <c r="AR41" s="31">
        <v>-3.3543478000000002E-2</v>
      </c>
      <c r="AS41" s="31">
        <v>-2.1462643E-2</v>
      </c>
      <c r="AT41" s="31">
        <v>-2.9751408E-2</v>
      </c>
      <c r="AU41" s="31">
        <v>-4.0792956999999998E-2</v>
      </c>
      <c r="AV41" s="31">
        <v>-3.3543478000000002E-2</v>
      </c>
      <c r="AW41" s="31">
        <v>-3.0543540000000001E-2</v>
      </c>
      <c r="AX41" s="31">
        <v>-2.4517018000000002E-2</v>
      </c>
      <c r="AY41" s="31">
        <v>-1.1704668E-2</v>
      </c>
      <c r="AZ41" s="31">
        <v>-9.5509270000000007E-3</v>
      </c>
      <c r="BA41" s="31">
        <v>-1.5129350999999999E-2</v>
      </c>
      <c r="BB41" s="31">
        <v>-2.1462643E-2</v>
      </c>
      <c r="BC41" s="31">
        <v>-1.3523736999999999E-2</v>
      </c>
      <c r="BD41" s="31">
        <v>-1.3523736999999999E-2</v>
      </c>
      <c r="BE41" s="31">
        <v>-2.7250331999999999E-2</v>
      </c>
      <c r="BF41" s="31">
        <v>-1.7923484999999999E-2</v>
      </c>
      <c r="BG41" s="31">
        <v>-1.9172908999999998E-2</v>
      </c>
      <c r="BH41" s="31">
        <v>-2.5458429000000001E-2</v>
      </c>
      <c r="BI41" s="31">
        <v>-2.3540480999999999E-2</v>
      </c>
      <c r="BJ41" s="31">
        <v>-2.5458429000000001E-2</v>
      </c>
      <c r="BK41" s="31">
        <v>-1.9172908999999998E-2</v>
      </c>
      <c r="BL41" s="31">
        <v>-1.1704668E-2</v>
      </c>
      <c r="BM41" s="31">
        <v>-2.1462643E-2</v>
      </c>
      <c r="BN41" s="31">
        <v>-6.7493659999999997E-3</v>
      </c>
      <c r="BO41" s="31">
        <v>-1.5129350999999999E-2</v>
      </c>
      <c r="BP41" s="31">
        <v>-2.5458429000000001E-2</v>
      </c>
      <c r="BQ41" s="31">
        <v>-1.1704668E-2</v>
      </c>
      <c r="BR41" s="31">
        <v>-1.5129350999999999E-2</v>
      </c>
      <c r="BS41" s="31">
        <v>-1.5129350999999999E-2</v>
      </c>
      <c r="BT41" s="31">
        <v>-1.6583639000000001E-2</v>
      </c>
      <c r="BU41" s="31">
        <v>-6.7493659999999997E-3</v>
      </c>
      <c r="BV41" s="31">
        <v>-9.5509270000000007E-3</v>
      </c>
      <c r="BW41" s="31">
        <v>-2.2524239000000001E-2</v>
      </c>
      <c r="BX41" s="31">
        <v>-1.5129350999999999E-2</v>
      </c>
      <c r="BY41" s="31">
        <v>-2.1462643E-2</v>
      </c>
      <c r="BZ41" s="31">
        <v>-1.7923484999999999E-2</v>
      </c>
      <c r="CA41" s="31">
        <v>-2.5458429000000001E-2</v>
      </c>
      <c r="CB41" s="31">
        <v>-3.0543540000000001E-2</v>
      </c>
      <c r="CC41" s="31">
        <v>-1.3523736999999999E-2</v>
      </c>
      <c r="CD41" s="31">
        <v>-2.0348583999999999E-2</v>
      </c>
      <c r="CE41" s="31">
        <v>-1.7923484999999999E-2</v>
      </c>
      <c r="CF41" s="31">
        <v>-1.5129350999999999E-2</v>
      </c>
      <c r="CG41" s="31">
        <v>-2.2524239000000001E-2</v>
      </c>
      <c r="CH41" s="31">
        <v>-3.0543540000000001E-2</v>
      </c>
      <c r="CI41" s="31">
        <v>-2.5458429000000001E-2</v>
      </c>
      <c r="CJ41" s="31">
        <v>-2.6368483000000002E-2</v>
      </c>
      <c r="CK41" s="31">
        <v>-1.5129350999999999E-2</v>
      </c>
      <c r="CL41" s="31">
        <v>-2.6368483000000002E-2</v>
      </c>
      <c r="CM41" s="31">
        <v>-1.7923484999999999E-2</v>
      </c>
      <c r="CN41" s="31">
        <v>-1.7923484999999999E-2</v>
      </c>
      <c r="CO41" s="31">
        <v>-1.3523736999999999E-2</v>
      </c>
      <c r="CP41" s="31">
        <v>-1.6583639000000001E-2</v>
      </c>
      <c r="CQ41" s="31">
        <v>-6.6578239999999997E-2</v>
      </c>
      <c r="CR41" s="31">
        <v>-9.5735086999999996E-2</v>
      </c>
      <c r="CS41" s="31">
        <v>-6.8751459000000001E-2</v>
      </c>
      <c r="CT41" s="31">
        <v>-1.8776629999999999E-2</v>
      </c>
      <c r="CU41" s="33">
        <v>0.16758219999999999</v>
      </c>
    </row>
    <row r="42" spans="1:99" ht="15" thickBot="1" x14ac:dyDescent="0.35">
      <c r="A42" s="29" t="s">
        <v>63</v>
      </c>
      <c r="B42" s="53">
        <v>-2.6631370000000001E-2</v>
      </c>
      <c r="C42" s="53">
        <v>-1.471096E-2</v>
      </c>
      <c r="D42" s="30">
        <v>-8.5896700000000006E-2</v>
      </c>
      <c r="E42" s="31">
        <v>-5.8806020000000001E-2</v>
      </c>
      <c r="F42" s="31">
        <v>-0.11704212999999999</v>
      </c>
      <c r="G42" s="31">
        <v>1.9018119999999999E-3</v>
      </c>
      <c r="H42" s="31">
        <v>0.14387472000000001</v>
      </c>
      <c r="I42" s="31">
        <v>2.5311130000000001E-2</v>
      </c>
      <c r="J42" s="31">
        <v>0.16020387450000001</v>
      </c>
      <c r="K42" s="31">
        <v>-0.11656900000000001</v>
      </c>
      <c r="L42" s="31">
        <v>2.5689189999999998E-3</v>
      </c>
      <c r="M42" s="31">
        <v>-7.6401239999999999E-3</v>
      </c>
      <c r="N42" s="31">
        <v>4.0888739E-2</v>
      </c>
      <c r="O42" s="31">
        <v>2.2238385999999999E-2</v>
      </c>
      <c r="P42" s="31">
        <v>3.5822090000000001E-2</v>
      </c>
      <c r="Q42" s="31">
        <v>-1.8925839E-2</v>
      </c>
      <c r="R42" s="31">
        <v>4.387042E-2</v>
      </c>
      <c r="S42" s="31">
        <v>-1.5461839E-2</v>
      </c>
      <c r="T42" s="31">
        <v>-1.5461839E-2</v>
      </c>
      <c r="U42" s="31">
        <v>-1.5461839E-2</v>
      </c>
      <c r="V42" s="31">
        <v>-1.7887197000000001E-2</v>
      </c>
      <c r="W42" s="31">
        <v>-1.6308355E-2</v>
      </c>
      <c r="X42" s="31">
        <v>-2.003605E-2</v>
      </c>
      <c r="Y42" s="31">
        <v>-2.958131E-2</v>
      </c>
      <c r="Z42" s="31">
        <v>-2.320846E-2</v>
      </c>
      <c r="AA42" s="31">
        <v>-2.1356784E-2</v>
      </c>
      <c r="AB42" s="31">
        <v>-5.1284950000000003E-3</v>
      </c>
      <c r="AC42" s="31">
        <v>-1.3619132000000001E-2</v>
      </c>
      <c r="AD42" s="31">
        <v>-1.1496012999999999E-2</v>
      </c>
      <c r="AE42" s="31">
        <v>-1.027599E-2</v>
      </c>
      <c r="AF42" s="31">
        <v>-1.1496012999999999E-2</v>
      </c>
      <c r="AG42" s="31">
        <v>-1.4568505000000001E-2</v>
      </c>
      <c r="AH42" s="31">
        <v>-1.7115007000000002E-2</v>
      </c>
      <c r="AI42" s="31">
        <v>-1.8629217E-2</v>
      </c>
      <c r="AJ42" s="31">
        <v>-1.7115007000000002E-2</v>
      </c>
      <c r="AK42" s="31">
        <v>-5.1284950000000003E-3</v>
      </c>
      <c r="AL42" s="31">
        <v>-1.9344547E-2</v>
      </c>
      <c r="AM42" s="31">
        <v>-1.2601051E-2</v>
      </c>
      <c r="AN42" s="31">
        <v>-1.5461839E-2</v>
      </c>
      <c r="AO42" s="31">
        <v>-2.8106639999999999E-2</v>
      </c>
      <c r="AP42" s="31">
        <v>1</v>
      </c>
      <c r="AQ42" s="31">
        <v>-3.099646E-2</v>
      </c>
      <c r="AR42" s="31">
        <v>-2.548796E-2</v>
      </c>
      <c r="AS42" s="31">
        <v>-1.6308355E-2</v>
      </c>
      <c r="AT42" s="31">
        <v>-2.2606560000000001E-2</v>
      </c>
      <c r="AU42" s="31">
        <v>-3.099646E-2</v>
      </c>
      <c r="AV42" s="31">
        <v>-2.548796E-2</v>
      </c>
      <c r="AW42" s="31">
        <v>-2.320846E-2</v>
      </c>
      <c r="AX42" s="31">
        <v>-1.8629217E-2</v>
      </c>
      <c r="AY42" s="31">
        <v>-8.8937730000000007E-3</v>
      </c>
      <c r="AZ42" s="31">
        <v>-7.2572569999999996E-3</v>
      </c>
      <c r="BA42" s="31">
        <v>-1.1496012999999999E-2</v>
      </c>
      <c r="BB42" s="31">
        <v>-1.6308355E-2</v>
      </c>
      <c r="BC42" s="31">
        <v>-1.027599E-2</v>
      </c>
      <c r="BD42" s="31">
        <v>-1.027599E-2</v>
      </c>
      <c r="BE42" s="31">
        <v>-2.0706121000000001E-2</v>
      </c>
      <c r="BF42" s="31">
        <v>-1.3619132000000001E-2</v>
      </c>
      <c r="BG42" s="31">
        <v>-1.4568505000000001E-2</v>
      </c>
      <c r="BH42" s="31">
        <v>-1.9344547E-2</v>
      </c>
      <c r="BI42" s="31">
        <v>-1.7887197000000001E-2</v>
      </c>
      <c r="BJ42" s="31">
        <v>-1.9344547E-2</v>
      </c>
      <c r="BK42" s="31">
        <v>-1.4568505000000001E-2</v>
      </c>
      <c r="BL42" s="31">
        <v>-8.8937730000000007E-3</v>
      </c>
      <c r="BM42" s="31">
        <v>-1.6308355E-2</v>
      </c>
      <c r="BN42" s="31">
        <v>-5.1284950000000003E-3</v>
      </c>
      <c r="BO42" s="31">
        <v>-1.1496012999999999E-2</v>
      </c>
      <c r="BP42" s="31">
        <v>-1.9344547E-2</v>
      </c>
      <c r="BQ42" s="31">
        <v>-8.8937730000000007E-3</v>
      </c>
      <c r="BR42" s="31">
        <v>-1.1496012999999999E-2</v>
      </c>
      <c r="BS42" s="31">
        <v>-1.1496012999999999E-2</v>
      </c>
      <c r="BT42" s="31">
        <v>-1.2601051E-2</v>
      </c>
      <c r="BU42" s="31">
        <v>-5.1284950000000003E-3</v>
      </c>
      <c r="BV42" s="31">
        <v>-7.2572569999999996E-3</v>
      </c>
      <c r="BW42" s="31">
        <v>-1.7115007000000002E-2</v>
      </c>
      <c r="BX42" s="31">
        <v>-1.1496012999999999E-2</v>
      </c>
      <c r="BY42" s="31">
        <v>-1.6308355E-2</v>
      </c>
      <c r="BZ42" s="31">
        <v>-1.3619132000000001E-2</v>
      </c>
      <c r="CA42" s="31">
        <v>-1.9344547E-2</v>
      </c>
      <c r="CB42" s="31">
        <v>-2.320846E-2</v>
      </c>
      <c r="CC42" s="31">
        <v>-1.027599E-2</v>
      </c>
      <c r="CD42" s="31">
        <v>-1.5461839E-2</v>
      </c>
      <c r="CE42" s="31">
        <v>-1.3619132000000001E-2</v>
      </c>
      <c r="CF42" s="31">
        <v>-1.1496012999999999E-2</v>
      </c>
      <c r="CG42" s="31">
        <v>-1.7115007000000002E-2</v>
      </c>
      <c r="CH42" s="31">
        <v>-2.320846E-2</v>
      </c>
      <c r="CI42" s="31">
        <v>-1.9344547E-2</v>
      </c>
      <c r="CJ42" s="31">
        <v>-2.003605E-2</v>
      </c>
      <c r="CK42" s="31">
        <v>-1.1496012999999999E-2</v>
      </c>
      <c r="CL42" s="31">
        <v>-2.003605E-2</v>
      </c>
      <c r="CM42" s="31">
        <v>-1.3619132000000001E-2</v>
      </c>
      <c r="CN42" s="31">
        <v>-1.3619132000000001E-2</v>
      </c>
      <c r="CO42" s="31">
        <v>-1.027599E-2</v>
      </c>
      <c r="CP42" s="31">
        <v>-1.2601051E-2</v>
      </c>
      <c r="CQ42" s="31">
        <v>-5.0589367000000003E-2</v>
      </c>
      <c r="CR42" s="31">
        <v>6.9795499999999996E-2</v>
      </c>
      <c r="CS42" s="31">
        <v>-8.0683809999999995E-2</v>
      </c>
      <c r="CT42" s="31">
        <v>0.11704212999999999</v>
      </c>
      <c r="CU42" s="33">
        <v>-1.9018119999999999E-3</v>
      </c>
    </row>
    <row r="43" spans="1:99" ht="15" thickBot="1" x14ac:dyDescent="0.35">
      <c r="A43" s="29" t="s">
        <v>64</v>
      </c>
      <c r="B43" s="53">
        <v>8.6686780000000005E-2</v>
      </c>
      <c r="C43" s="53">
        <v>9.6418329999999997E-2</v>
      </c>
      <c r="D43" s="30">
        <v>2.2245819999999999E-2</v>
      </c>
      <c r="E43" s="31">
        <v>-4.8620080000000003E-2</v>
      </c>
      <c r="F43" s="31">
        <v>0.10827270999999999</v>
      </c>
      <c r="G43" s="31">
        <v>-0.15751443300000001</v>
      </c>
      <c r="H43" s="31">
        <v>0.13485074</v>
      </c>
      <c r="I43" s="31">
        <v>9.8376500000000006E-2</v>
      </c>
      <c r="J43" s="31">
        <v>3.4168118300000001E-2</v>
      </c>
      <c r="K43" s="31">
        <v>0.12431882</v>
      </c>
      <c r="L43" s="31">
        <v>-7.5031876999999997E-2</v>
      </c>
      <c r="M43" s="31">
        <v>6.9221938999999996E-2</v>
      </c>
      <c r="N43" s="31">
        <v>-3.5927870000000001E-2</v>
      </c>
      <c r="O43" s="31">
        <v>-1.7848994999999999E-2</v>
      </c>
      <c r="P43" s="31">
        <v>-1.9334589999999999E-2</v>
      </c>
      <c r="Q43" s="31">
        <v>8.5896628000000003E-2</v>
      </c>
      <c r="R43" s="31">
        <v>-0.12370122</v>
      </c>
      <c r="S43" s="31">
        <v>-2.2440754E-2</v>
      </c>
      <c r="T43" s="31">
        <v>-2.2440754E-2</v>
      </c>
      <c r="U43" s="31">
        <v>-2.2440754E-2</v>
      </c>
      <c r="V43" s="31">
        <v>-2.5960831E-2</v>
      </c>
      <c r="W43" s="31">
        <v>-2.3669356999999999E-2</v>
      </c>
      <c r="X43" s="31">
        <v>-2.9079600000000001E-2</v>
      </c>
      <c r="Y43" s="31">
        <v>-4.2933239999999998E-2</v>
      </c>
      <c r="Z43" s="31">
        <v>-3.3683919999999999E-2</v>
      </c>
      <c r="AA43" s="31">
        <v>-3.0996464000000001E-2</v>
      </c>
      <c r="AB43" s="31">
        <v>-7.4433119999999997E-3</v>
      </c>
      <c r="AC43" s="31">
        <v>-1.9766315E-2</v>
      </c>
      <c r="AD43" s="31">
        <v>-1.6684898E-2</v>
      </c>
      <c r="AE43" s="31">
        <v>-1.4914200000000001E-2</v>
      </c>
      <c r="AF43" s="31">
        <v>-1.6684898E-2</v>
      </c>
      <c r="AG43" s="31">
        <v>-2.1144201000000001E-2</v>
      </c>
      <c r="AH43" s="31">
        <v>-2.4840101999999999E-2</v>
      </c>
      <c r="AI43" s="31">
        <v>-2.7037772000000002E-2</v>
      </c>
      <c r="AJ43" s="31">
        <v>-2.4840101999999999E-2</v>
      </c>
      <c r="AK43" s="31">
        <v>-7.4433119999999997E-3</v>
      </c>
      <c r="AL43" s="31">
        <v>-2.8075975E-2</v>
      </c>
      <c r="AM43" s="31">
        <v>-1.828871E-2</v>
      </c>
      <c r="AN43" s="31">
        <v>-2.2440754E-2</v>
      </c>
      <c r="AO43" s="31">
        <v>-4.0792960000000003E-2</v>
      </c>
      <c r="AP43" s="31">
        <v>-3.0996464000000001E-2</v>
      </c>
      <c r="AQ43" s="31">
        <v>1</v>
      </c>
      <c r="AR43" s="31">
        <v>-3.6992299999999999E-2</v>
      </c>
      <c r="AS43" s="31">
        <v>-2.3669356999999999E-2</v>
      </c>
      <c r="AT43" s="31">
        <v>-3.2810342999999999E-2</v>
      </c>
      <c r="AU43" s="31">
        <v>-4.4987149999999997E-2</v>
      </c>
      <c r="AV43" s="31">
        <v>-3.6992299999999999E-2</v>
      </c>
      <c r="AW43" s="31">
        <v>-3.3683919999999999E-2</v>
      </c>
      <c r="AX43" s="31">
        <v>-2.7037772000000002E-2</v>
      </c>
      <c r="AY43" s="31">
        <v>-1.2908101E-2</v>
      </c>
      <c r="AZ43" s="31">
        <v>-1.0532919999999999E-2</v>
      </c>
      <c r="BA43" s="31">
        <v>-1.6684898E-2</v>
      </c>
      <c r="BB43" s="31">
        <v>-2.3669356999999999E-2</v>
      </c>
      <c r="BC43" s="31">
        <v>-1.4914200000000001E-2</v>
      </c>
      <c r="BD43" s="31">
        <v>-1.4914200000000001E-2</v>
      </c>
      <c r="BE43" s="31">
        <v>-3.0052116E-2</v>
      </c>
      <c r="BF43" s="31">
        <v>-1.9766315E-2</v>
      </c>
      <c r="BG43" s="31">
        <v>-2.1144201000000001E-2</v>
      </c>
      <c r="BH43" s="31">
        <v>-2.8075975E-2</v>
      </c>
      <c r="BI43" s="31">
        <v>-2.5960831E-2</v>
      </c>
      <c r="BJ43" s="31">
        <v>-2.8075975E-2</v>
      </c>
      <c r="BK43" s="31">
        <v>-2.1144201000000001E-2</v>
      </c>
      <c r="BL43" s="31">
        <v>-1.2908101E-2</v>
      </c>
      <c r="BM43" s="31">
        <v>-2.3669356999999999E-2</v>
      </c>
      <c r="BN43" s="31">
        <v>-7.4433119999999997E-3</v>
      </c>
      <c r="BO43" s="31">
        <v>-1.6684898E-2</v>
      </c>
      <c r="BP43" s="31">
        <v>-2.8075975E-2</v>
      </c>
      <c r="BQ43" s="31">
        <v>-1.2908101E-2</v>
      </c>
      <c r="BR43" s="31">
        <v>-1.6684898E-2</v>
      </c>
      <c r="BS43" s="31">
        <v>-1.6684898E-2</v>
      </c>
      <c r="BT43" s="31">
        <v>-1.828871E-2</v>
      </c>
      <c r="BU43" s="31">
        <v>-7.4433119999999997E-3</v>
      </c>
      <c r="BV43" s="31">
        <v>-1.0532919999999999E-2</v>
      </c>
      <c r="BW43" s="31">
        <v>-2.4840101999999999E-2</v>
      </c>
      <c r="BX43" s="31">
        <v>-1.6684898E-2</v>
      </c>
      <c r="BY43" s="31">
        <v>-2.3669356999999999E-2</v>
      </c>
      <c r="BZ43" s="31">
        <v>-1.9766315E-2</v>
      </c>
      <c r="CA43" s="31">
        <v>-2.8075975E-2</v>
      </c>
      <c r="CB43" s="31">
        <v>-3.3683919999999999E-2</v>
      </c>
      <c r="CC43" s="31">
        <v>-1.4914200000000001E-2</v>
      </c>
      <c r="CD43" s="31">
        <v>-2.2440754E-2</v>
      </c>
      <c r="CE43" s="31">
        <v>-1.9766315E-2</v>
      </c>
      <c r="CF43" s="31">
        <v>-1.6684898E-2</v>
      </c>
      <c r="CG43" s="31">
        <v>-2.4840101999999999E-2</v>
      </c>
      <c r="CH43" s="31">
        <v>-3.3683919999999999E-2</v>
      </c>
      <c r="CI43" s="31">
        <v>-2.8075975E-2</v>
      </c>
      <c r="CJ43" s="31">
        <v>-2.9079600000000001E-2</v>
      </c>
      <c r="CK43" s="31">
        <v>-1.6684898E-2</v>
      </c>
      <c r="CL43" s="31">
        <v>-2.9079600000000001E-2</v>
      </c>
      <c r="CM43" s="31">
        <v>-1.9766315E-2</v>
      </c>
      <c r="CN43" s="31">
        <v>-1.9766315E-2</v>
      </c>
      <c r="CO43" s="31">
        <v>-1.4914200000000001E-2</v>
      </c>
      <c r="CP43" s="31">
        <v>-1.828871E-2</v>
      </c>
      <c r="CQ43" s="31">
        <v>-7.3423577000000004E-2</v>
      </c>
      <c r="CR43" s="31">
        <v>-5.453069E-2</v>
      </c>
      <c r="CS43" s="31">
        <v>-2.7073059999999999E-2</v>
      </c>
      <c r="CT43" s="31">
        <v>-0.10827270999999999</v>
      </c>
      <c r="CU43" s="33">
        <v>0.15751443300000001</v>
      </c>
    </row>
    <row r="44" spans="1:99" ht="15" thickBot="1" x14ac:dyDescent="0.35">
      <c r="A44" s="29" t="s">
        <v>65</v>
      </c>
      <c r="B44" s="53">
        <v>-1.407652E-2</v>
      </c>
      <c r="C44" s="53">
        <v>3.0612760000000003E-5</v>
      </c>
      <c r="D44" s="30">
        <v>-5.7401689999999998E-2</v>
      </c>
      <c r="E44" s="31">
        <v>-7.0715929999999996E-2</v>
      </c>
      <c r="F44" s="31">
        <v>-0.13863971999999999</v>
      </c>
      <c r="G44" s="31">
        <v>0.176502044</v>
      </c>
      <c r="H44" s="31">
        <v>-9.2420909999999995E-2</v>
      </c>
      <c r="I44" s="31">
        <v>-1.6953309999999999E-2</v>
      </c>
      <c r="J44" s="31">
        <v>-3.1718554000000003E-2</v>
      </c>
      <c r="K44" s="31">
        <v>-0.12155626</v>
      </c>
      <c r="L44" s="31">
        <v>1.7299398000000001E-2</v>
      </c>
      <c r="M44" s="31">
        <v>-1.2411271E-2</v>
      </c>
      <c r="N44" s="31">
        <v>1.3599854999999999E-2</v>
      </c>
      <c r="O44" s="31">
        <v>7.3463458999999995E-2</v>
      </c>
      <c r="P44" s="31">
        <v>6.0686009999999999E-2</v>
      </c>
      <c r="Q44" s="31">
        <v>-3.1477713999999997E-2</v>
      </c>
      <c r="R44" s="31">
        <v>0.13421886999999999</v>
      </c>
      <c r="S44" s="31">
        <v>-1.8452718E-2</v>
      </c>
      <c r="T44" s="31">
        <v>-1.8452718E-2</v>
      </c>
      <c r="U44" s="31">
        <v>-1.8452718E-2</v>
      </c>
      <c r="V44" s="31">
        <v>-2.1347227999999999E-2</v>
      </c>
      <c r="W44" s="31">
        <v>-1.9462980000000001E-2</v>
      </c>
      <c r="X44" s="31">
        <v>-2.3911749999999999E-2</v>
      </c>
      <c r="Y44" s="31">
        <v>-3.5303399999999999E-2</v>
      </c>
      <c r="Z44" s="31">
        <v>-2.7697816E-2</v>
      </c>
      <c r="AA44" s="31">
        <v>-2.5487958000000002E-2</v>
      </c>
      <c r="AB44" s="31">
        <v>-6.1205310000000002E-3</v>
      </c>
      <c r="AC44" s="31">
        <v>-1.6253564000000002E-2</v>
      </c>
      <c r="AD44" s="31">
        <v>-1.3719758E-2</v>
      </c>
      <c r="AE44" s="31">
        <v>-1.2263738E-2</v>
      </c>
      <c r="AF44" s="31">
        <v>-1.3719758E-2</v>
      </c>
      <c r="AG44" s="31">
        <v>-1.7386579999999999E-2</v>
      </c>
      <c r="AH44" s="31">
        <v>-2.0425668000000001E-2</v>
      </c>
      <c r="AI44" s="31">
        <v>-2.2232782E-2</v>
      </c>
      <c r="AJ44" s="31">
        <v>-2.0425668000000001E-2</v>
      </c>
      <c r="AK44" s="31">
        <v>-6.1205310000000002E-3</v>
      </c>
      <c r="AL44" s="31">
        <v>-2.3086480999999999E-2</v>
      </c>
      <c r="AM44" s="31">
        <v>-1.5038549999999999E-2</v>
      </c>
      <c r="AN44" s="31">
        <v>-1.8452718E-2</v>
      </c>
      <c r="AO44" s="31">
        <v>-3.3543480000000001E-2</v>
      </c>
      <c r="AP44" s="31">
        <v>-2.5487958000000002E-2</v>
      </c>
      <c r="AQ44" s="31">
        <v>-3.6992299999999999E-2</v>
      </c>
      <c r="AR44" s="31">
        <v>1</v>
      </c>
      <c r="AS44" s="31">
        <v>-1.9462980000000001E-2</v>
      </c>
      <c r="AT44" s="31">
        <v>-2.6979486E-2</v>
      </c>
      <c r="AU44" s="31">
        <v>-3.6992299999999999E-2</v>
      </c>
      <c r="AV44" s="31">
        <v>-3.0418250000000001E-2</v>
      </c>
      <c r="AW44" s="31">
        <v>-2.7697816E-2</v>
      </c>
      <c r="AX44" s="31">
        <v>-2.2232782E-2</v>
      </c>
      <c r="AY44" s="31">
        <v>-1.0614149999999999E-2</v>
      </c>
      <c r="AZ44" s="31">
        <v>-8.661073E-3</v>
      </c>
      <c r="BA44" s="31">
        <v>-1.3719758E-2</v>
      </c>
      <c r="BB44" s="31">
        <v>-1.9462980000000001E-2</v>
      </c>
      <c r="BC44" s="31">
        <v>-1.2263738E-2</v>
      </c>
      <c r="BD44" s="31">
        <v>-1.2263738E-2</v>
      </c>
      <c r="BE44" s="31">
        <v>-2.4711434000000001E-2</v>
      </c>
      <c r="BF44" s="31">
        <v>-1.6253564000000002E-2</v>
      </c>
      <c r="BG44" s="31">
        <v>-1.7386579999999999E-2</v>
      </c>
      <c r="BH44" s="31">
        <v>-2.3086480999999999E-2</v>
      </c>
      <c r="BI44" s="31">
        <v>-2.1347227999999999E-2</v>
      </c>
      <c r="BJ44" s="31">
        <v>-2.3086480999999999E-2</v>
      </c>
      <c r="BK44" s="31">
        <v>-1.7386579999999999E-2</v>
      </c>
      <c r="BL44" s="31">
        <v>-1.0614149999999999E-2</v>
      </c>
      <c r="BM44" s="31">
        <v>-1.9462980000000001E-2</v>
      </c>
      <c r="BN44" s="31">
        <v>-6.1205310000000002E-3</v>
      </c>
      <c r="BO44" s="31">
        <v>-1.3719758E-2</v>
      </c>
      <c r="BP44" s="31">
        <v>-2.3086480999999999E-2</v>
      </c>
      <c r="BQ44" s="31">
        <v>-1.0614149999999999E-2</v>
      </c>
      <c r="BR44" s="31">
        <v>-1.3719758E-2</v>
      </c>
      <c r="BS44" s="31">
        <v>-1.3719758E-2</v>
      </c>
      <c r="BT44" s="31">
        <v>-1.5038549999999999E-2</v>
      </c>
      <c r="BU44" s="31">
        <v>-6.1205310000000002E-3</v>
      </c>
      <c r="BV44" s="31">
        <v>-8.661073E-3</v>
      </c>
      <c r="BW44" s="31">
        <v>-2.0425668000000001E-2</v>
      </c>
      <c r="BX44" s="31">
        <v>-1.3719758E-2</v>
      </c>
      <c r="BY44" s="31">
        <v>-1.9462980000000001E-2</v>
      </c>
      <c r="BZ44" s="31">
        <v>-1.6253564000000002E-2</v>
      </c>
      <c r="CA44" s="31">
        <v>-2.3086480999999999E-2</v>
      </c>
      <c r="CB44" s="31">
        <v>-2.7697816E-2</v>
      </c>
      <c r="CC44" s="31">
        <v>-1.2263738E-2</v>
      </c>
      <c r="CD44" s="31">
        <v>-1.8452718E-2</v>
      </c>
      <c r="CE44" s="31">
        <v>-1.6253564000000002E-2</v>
      </c>
      <c r="CF44" s="31">
        <v>-1.3719758E-2</v>
      </c>
      <c r="CG44" s="31">
        <v>-2.0425668000000001E-2</v>
      </c>
      <c r="CH44" s="31">
        <v>-2.7697816E-2</v>
      </c>
      <c r="CI44" s="31">
        <v>-2.3086480999999999E-2</v>
      </c>
      <c r="CJ44" s="31">
        <v>-2.3911749999999999E-2</v>
      </c>
      <c r="CK44" s="31">
        <v>-1.3719758E-2</v>
      </c>
      <c r="CL44" s="31">
        <v>-2.3911749999999999E-2</v>
      </c>
      <c r="CM44" s="31">
        <v>-1.6253564000000002E-2</v>
      </c>
      <c r="CN44" s="31">
        <v>-1.6253564000000002E-2</v>
      </c>
      <c r="CO44" s="31">
        <v>-1.2263738E-2</v>
      </c>
      <c r="CP44" s="31">
        <v>-1.5038549999999999E-2</v>
      </c>
      <c r="CQ44" s="31">
        <v>-6.0375180000000001E-2</v>
      </c>
      <c r="CR44" s="31">
        <v>6.4609929999999996E-2</v>
      </c>
      <c r="CS44" s="31">
        <v>-5.3163429999999998E-2</v>
      </c>
      <c r="CT44" s="31">
        <v>0.13863971999999999</v>
      </c>
      <c r="CU44" s="33">
        <v>-0.176502044</v>
      </c>
    </row>
    <row r="45" spans="1:99" ht="15" thickBot="1" x14ac:dyDescent="0.35">
      <c r="A45" s="29" t="s">
        <v>66</v>
      </c>
      <c r="B45" s="53">
        <v>-3.9335700000000001E-2</v>
      </c>
      <c r="C45" s="53">
        <v>-3.4258650000000002E-2</v>
      </c>
      <c r="D45" s="30">
        <v>-8.188194E-2</v>
      </c>
      <c r="E45" s="31">
        <v>-4.4929249999999997E-2</v>
      </c>
      <c r="F45" s="31">
        <v>-0.10276689</v>
      </c>
      <c r="G45" s="31">
        <v>0.14026719100000001</v>
      </c>
      <c r="H45" s="31">
        <v>-8.5368840000000001E-2</v>
      </c>
      <c r="I45" s="31">
        <v>6.6059339999999994E-2</v>
      </c>
      <c r="J45" s="31">
        <v>-8.0972889999999999E-4</v>
      </c>
      <c r="K45" s="31">
        <v>-9.173241E-2</v>
      </c>
      <c r="L45" s="31">
        <v>-8.922592E-3</v>
      </c>
      <c r="M45" s="31">
        <v>2.4424225000000001E-2</v>
      </c>
      <c r="N45" s="31">
        <v>6.9936877999999994E-2</v>
      </c>
      <c r="O45" s="31">
        <v>0.124526794</v>
      </c>
      <c r="P45" s="31">
        <v>0.13701473</v>
      </c>
      <c r="Q45" s="31">
        <v>-1.0010129E-2</v>
      </c>
      <c r="R45" s="31">
        <v>5.7988779999999997E-2</v>
      </c>
      <c r="S45" s="31">
        <v>-1.1806888E-2</v>
      </c>
      <c r="T45" s="31">
        <v>-1.1806888E-2</v>
      </c>
      <c r="U45" s="31">
        <v>-1.1806888E-2</v>
      </c>
      <c r="V45" s="31">
        <v>-1.3658927E-2</v>
      </c>
      <c r="W45" s="31">
        <v>-1.24533E-2</v>
      </c>
      <c r="X45" s="31">
        <v>-1.529982E-2</v>
      </c>
      <c r="Y45" s="31">
        <v>-2.258872E-2</v>
      </c>
      <c r="Z45" s="31">
        <v>-1.7722321999999999E-2</v>
      </c>
      <c r="AA45" s="31">
        <v>-1.6308355E-2</v>
      </c>
      <c r="AB45" s="31">
        <v>-3.9161939999999996E-3</v>
      </c>
      <c r="AC45" s="31">
        <v>-1.0399769999999999E-2</v>
      </c>
      <c r="AD45" s="31">
        <v>-8.7785250000000006E-3</v>
      </c>
      <c r="AE45" s="31">
        <v>-7.8468970000000002E-3</v>
      </c>
      <c r="AF45" s="31">
        <v>-8.7785250000000006E-3</v>
      </c>
      <c r="AG45" s="31">
        <v>-1.1124725E-2</v>
      </c>
      <c r="AH45" s="31">
        <v>-1.3069272E-2</v>
      </c>
      <c r="AI45" s="31">
        <v>-1.4225544999999999E-2</v>
      </c>
      <c r="AJ45" s="31">
        <v>-1.3069272E-2</v>
      </c>
      <c r="AK45" s="31">
        <v>-3.9161939999999996E-3</v>
      </c>
      <c r="AL45" s="31">
        <v>-1.4771780999999999E-2</v>
      </c>
      <c r="AM45" s="31">
        <v>-9.6223490000000005E-3</v>
      </c>
      <c r="AN45" s="31">
        <v>-1.1806888E-2</v>
      </c>
      <c r="AO45" s="31">
        <v>-2.1462640000000002E-2</v>
      </c>
      <c r="AP45" s="31">
        <v>-1.6308355E-2</v>
      </c>
      <c r="AQ45" s="31">
        <v>-2.366936E-2</v>
      </c>
      <c r="AR45" s="31">
        <v>-1.9462980000000001E-2</v>
      </c>
      <c r="AS45" s="31">
        <v>1</v>
      </c>
      <c r="AT45" s="31">
        <v>-1.7262702000000001E-2</v>
      </c>
      <c r="AU45" s="31">
        <v>-2.366936E-2</v>
      </c>
      <c r="AV45" s="31">
        <v>-1.9462980000000001E-2</v>
      </c>
      <c r="AW45" s="31">
        <v>-1.7722321999999999E-2</v>
      </c>
      <c r="AX45" s="31">
        <v>-1.4225544999999999E-2</v>
      </c>
      <c r="AY45" s="31">
        <v>-6.7914159999999998E-3</v>
      </c>
      <c r="AZ45" s="31">
        <v>-5.541748E-3</v>
      </c>
      <c r="BA45" s="31">
        <v>-8.7785250000000006E-3</v>
      </c>
      <c r="BB45" s="31">
        <v>-1.24533E-2</v>
      </c>
      <c r="BC45" s="31">
        <v>-7.8468970000000002E-3</v>
      </c>
      <c r="BD45" s="31">
        <v>-7.8468970000000002E-3</v>
      </c>
      <c r="BE45" s="31">
        <v>-1.5811499E-2</v>
      </c>
      <c r="BF45" s="31">
        <v>-1.0399769999999999E-2</v>
      </c>
      <c r="BG45" s="31">
        <v>-1.1124725E-2</v>
      </c>
      <c r="BH45" s="31">
        <v>-1.4771780999999999E-2</v>
      </c>
      <c r="BI45" s="31">
        <v>-1.3658927E-2</v>
      </c>
      <c r="BJ45" s="31">
        <v>-1.4771780999999999E-2</v>
      </c>
      <c r="BK45" s="31">
        <v>-1.1124725E-2</v>
      </c>
      <c r="BL45" s="31">
        <v>-6.7914159999999998E-3</v>
      </c>
      <c r="BM45" s="31">
        <v>-1.24533E-2</v>
      </c>
      <c r="BN45" s="31">
        <v>-3.9161939999999996E-3</v>
      </c>
      <c r="BO45" s="31">
        <v>-8.7785250000000006E-3</v>
      </c>
      <c r="BP45" s="31">
        <v>-1.4771780999999999E-2</v>
      </c>
      <c r="BQ45" s="31">
        <v>-6.7914159999999998E-3</v>
      </c>
      <c r="BR45" s="31">
        <v>-8.7785250000000006E-3</v>
      </c>
      <c r="BS45" s="31">
        <v>-8.7785250000000006E-3</v>
      </c>
      <c r="BT45" s="31">
        <v>-9.6223490000000005E-3</v>
      </c>
      <c r="BU45" s="31">
        <v>-3.9161939999999996E-3</v>
      </c>
      <c r="BV45" s="31">
        <v>-5.541748E-3</v>
      </c>
      <c r="BW45" s="31">
        <v>-1.3069272E-2</v>
      </c>
      <c r="BX45" s="31">
        <v>-8.7785250000000006E-3</v>
      </c>
      <c r="BY45" s="31">
        <v>-1.24533E-2</v>
      </c>
      <c r="BZ45" s="31">
        <v>-1.0399769999999999E-2</v>
      </c>
      <c r="CA45" s="31">
        <v>-1.4771780999999999E-2</v>
      </c>
      <c r="CB45" s="31">
        <v>-1.7722321999999999E-2</v>
      </c>
      <c r="CC45" s="31">
        <v>-7.8468970000000002E-3</v>
      </c>
      <c r="CD45" s="31">
        <v>-1.1806888E-2</v>
      </c>
      <c r="CE45" s="31">
        <v>-1.0399769999999999E-2</v>
      </c>
      <c r="CF45" s="31">
        <v>-8.7785250000000006E-3</v>
      </c>
      <c r="CG45" s="31">
        <v>-1.3069272E-2</v>
      </c>
      <c r="CH45" s="31">
        <v>-1.7722321999999999E-2</v>
      </c>
      <c r="CI45" s="31">
        <v>-1.4771780999999999E-2</v>
      </c>
      <c r="CJ45" s="31">
        <v>-1.529982E-2</v>
      </c>
      <c r="CK45" s="31">
        <v>-8.7785250000000006E-3</v>
      </c>
      <c r="CL45" s="31">
        <v>-1.529982E-2</v>
      </c>
      <c r="CM45" s="31">
        <v>-1.0399769999999999E-2</v>
      </c>
      <c r="CN45" s="31">
        <v>-1.0399769999999999E-2</v>
      </c>
      <c r="CO45" s="31">
        <v>-7.8468970000000002E-3</v>
      </c>
      <c r="CP45" s="31">
        <v>-9.6223490000000005E-3</v>
      </c>
      <c r="CQ45" s="31">
        <v>-2.5309830000000001E-3</v>
      </c>
      <c r="CR45" s="31">
        <v>5.3296870000000003E-2</v>
      </c>
      <c r="CS45" s="31">
        <v>-7.1423520000000004E-2</v>
      </c>
      <c r="CT45" s="31">
        <v>0.10276689</v>
      </c>
      <c r="CU45" s="33">
        <v>-0.14026719100000001</v>
      </c>
    </row>
    <row r="46" spans="1:99" ht="15" thickBot="1" x14ac:dyDescent="0.35">
      <c r="A46" s="29" t="s">
        <v>67</v>
      </c>
      <c r="B46" s="53">
        <v>-8.7081800000000001E-2</v>
      </c>
      <c r="C46" s="53">
        <v>-8.43912E-2</v>
      </c>
      <c r="D46" s="30">
        <v>-0.1021724</v>
      </c>
      <c r="E46" s="31">
        <v>-7.3862490000000003E-2</v>
      </c>
      <c r="F46" s="31">
        <v>-0.13809457999999999</v>
      </c>
      <c r="G46" s="31">
        <v>0.19397425200000001</v>
      </c>
      <c r="H46" s="31">
        <v>-0.11822053</v>
      </c>
      <c r="I46" s="31">
        <v>9.5764779999999994E-2</v>
      </c>
      <c r="J46" s="31">
        <v>-3.5677697600000002E-2</v>
      </c>
      <c r="K46" s="31">
        <v>-0.10180015000000001</v>
      </c>
      <c r="L46" s="31">
        <v>-1.296535E-2</v>
      </c>
      <c r="M46" s="31">
        <v>2.8692789E-2</v>
      </c>
      <c r="N46" s="31">
        <v>4.3640545000000003E-2</v>
      </c>
      <c r="O46" s="31">
        <v>0.12796574499999999</v>
      </c>
      <c r="P46" s="31">
        <v>0.15160170000000001</v>
      </c>
      <c r="Q46" s="31">
        <v>-9.1011919999999993E-3</v>
      </c>
      <c r="R46" s="31">
        <v>1.3188689999999999E-2</v>
      </c>
      <c r="S46" s="31">
        <v>-1.6366649E-2</v>
      </c>
      <c r="T46" s="31">
        <v>-1.6366649E-2</v>
      </c>
      <c r="U46" s="31">
        <v>-1.6366649E-2</v>
      </c>
      <c r="V46" s="31">
        <v>-1.8933935999999998E-2</v>
      </c>
      <c r="W46" s="31">
        <v>-1.7262702000000001E-2</v>
      </c>
      <c r="X46" s="31">
        <v>-2.1208540000000001E-2</v>
      </c>
      <c r="Y46" s="31">
        <v>-3.1312380000000001E-2</v>
      </c>
      <c r="Z46" s="31">
        <v>-2.4566594000000001E-2</v>
      </c>
      <c r="AA46" s="31">
        <v>-2.2606560000000001E-2</v>
      </c>
      <c r="AB46" s="31">
        <v>-5.428609E-3</v>
      </c>
      <c r="AC46" s="31">
        <v>-1.4416109E-2</v>
      </c>
      <c r="AD46" s="31">
        <v>-1.2168747000000001E-2</v>
      </c>
      <c r="AE46" s="31">
        <v>-1.0877329E-2</v>
      </c>
      <c r="AF46" s="31">
        <v>-1.2168747000000001E-2</v>
      </c>
      <c r="AG46" s="31">
        <v>-1.5421038E-2</v>
      </c>
      <c r="AH46" s="31">
        <v>-1.8116559000000001E-2</v>
      </c>
      <c r="AI46" s="31">
        <v>-1.9719378999999999E-2</v>
      </c>
      <c r="AJ46" s="31">
        <v>-1.8116559000000001E-2</v>
      </c>
      <c r="AK46" s="31">
        <v>-5.428609E-3</v>
      </c>
      <c r="AL46" s="31">
        <v>-2.0476568000000001E-2</v>
      </c>
      <c r="AM46" s="31">
        <v>-1.3338450999999999E-2</v>
      </c>
      <c r="AN46" s="31">
        <v>-1.6366649E-2</v>
      </c>
      <c r="AO46" s="31">
        <v>-2.9751409999999999E-2</v>
      </c>
      <c r="AP46" s="31">
        <v>-2.2606560000000001E-2</v>
      </c>
      <c r="AQ46" s="31">
        <v>-3.281034E-2</v>
      </c>
      <c r="AR46" s="31">
        <v>-2.6979489999999998E-2</v>
      </c>
      <c r="AS46" s="31">
        <v>-1.7262702000000001E-2</v>
      </c>
      <c r="AT46" s="31">
        <v>1</v>
      </c>
      <c r="AU46" s="31">
        <v>-3.281034E-2</v>
      </c>
      <c r="AV46" s="31">
        <v>-2.6979489999999998E-2</v>
      </c>
      <c r="AW46" s="31">
        <v>-2.4566594000000001E-2</v>
      </c>
      <c r="AX46" s="31">
        <v>-1.9719378999999999E-2</v>
      </c>
      <c r="AY46" s="31">
        <v>-9.4142270000000007E-3</v>
      </c>
      <c r="AZ46" s="31">
        <v>-7.6819439999999996E-3</v>
      </c>
      <c r="BA46" s="31">
        <v>-1.2168747000000001E-2</v>
      </c>
      <c r="BB46" s="31">
        <v>-1.7262702000000001E-2</v>
      </c>
      <c r="BC46" s="31">
        <v>-1.0877329E-2</v>
      </c>
      <c r="BD46" s="31">
        <v>-1.0877329E-2</v>
      </c>
      <c r="BE46" s="31">
        <v>-2.1917821000000001E-2</v>
      </c>
      <c r="BF46" s="31">
        <v>-1.4416109E-2</v>
      </c>
      <c r="BG46" s="31">
        <v>-1.5421038E-2</v>
      </c>
      <c r="BH46" s="31">
        <v>-2.0476568000000001E-2</v>
      </c>
      <c r="BI46" s="31">
        <v>-1.8933935999999998E-2</v>
      </c>
      <c r="BJ46" s="31">
        <v>-2.0476568000000001E-2</v>
      </c>
      <c r="BK46" s="31">
        <v>-1.5421038E-2</v>
      </c>
      <c r="BL46" s="31">
        <v>-9.4142270000000007E-3</v>
      </c>
      <c r="BM46" s="31">
        <v>-1.7262702000000001E-2</v>
      </c>
      <c r="BN46" s="31">
        <v>-5.428609E-3</v>
      </c>
      <c r="BO46" s="31">
        <v>-1.2168747000000001E-2</v>
      </c>
      <c r="BP46" s="31">
        <v>-2.0476568000000001E-2</v>
      </c>
      <c r="BQ46" s="31">
        <v>-9.4142270000000007E-3</v>
      </c>
      <c r="BR46" s="31">
        <v>-1.2168747000000001E-2</v>
      </c>
      <c r="BS46" s="31">
        <v>-1.2168747000000001E-2</v>
      </c>
      <c r="BT46" s="31">
        <v>-1.3338450999999999E-2</v>
      </c>
      <c r="BU46" s="31">
        <v>-5.428609E-3</v>
      </c>
      <c r="BV46" s="31">
        <v>-7.6819439999999996E-3</v>
      </c>
      <c r="BW46" s="31">
        <v>-1.8116559000000001E-2</v>
      </c>
      <c r="BX46" s="31">
        <v>-1.2168747000000001E-2</v>
      </c>
      <c r="BY46" s="31">
        <v>-1.7262702000000001E-2</v>
      </c>
      <c r="BZ46" s="31">
        <v>-1.4416109E-2</v>
      </c>
      <c r="CA46" s="31">
        <v>-2.0476568000000001E-2</v>
      </c>
      <c r="CB46" s="31">
        <v>-2.4566594000000001E-2</v>
      </c>
      <c r="CC46" s="31">
        <v>-1.0877329E-2</v>
      </c>
      <c r="CD46" s="31">
        <v>-1.6366649E-2</v>
      </c>
      <c r="CE46" s="31">
        <v>-1.4416109E-2</v>
      </c>
      <c r="CF46" s="31">
        <v>-1.2168747000000001E-2</v>
      </c>
      <c r="CG46" s="31">
        <v>-1.8116559000000001E-2</v>
      </c>
      <c r="CH46" s="31">
        <v>-2.4566594000000001E-2</v>
      </c>
      <c r="CI46" s="31">
        <v>-2.0476568000000001E-2</v>
      </c>
      <c r="CJ46" s="31">
        <v>-2.1208540000000001E-2</v>
      </c>
      <c r="CK46" s="31">
        <v>-1.2168747000000001E-2</v>
      </c>
      <c r="CL46" s="31">
        <v>-2.1208540000000001E-2</v>
      </c>
      <c r="CM46" s="31">
        <v>-1.4416109E-2</v>
      </c>
      <c r="CN46" s="31">
        <v>-1.4416109E-2</v>
      </c>
      <c r="CO46" s="31">
        <v>-1.0877329E-2</v>
      </c>
      <c r="CP46" s="31">
        <v>-1.3338450999999999E-2</v>
      </c>
      <c r="CQ46" s="31">
        <v>0.10447556600000001</v>
      </c>
      <c r="CR46" s="31">
        <v>7.3879849999999997E-2</v>
      </c>
      <c r="CS46" s="31">
        <v>-7.0580279999999995E-2</v>
      </c>
      <c r="CT46" s="31">
        <v>0.13809457999999999</v>
      </c>
      <c r="CU46" s="33">
        <v>-0.19397425200000001</v>
      </c>
    </row>
    <row r="47" spans="1:99" ht="15" thickBot="1" x14ac:dyDescent="0.35">
      <c r="A47" s="29" t="s">
        <v>68</v>
      </c>
      <c r="B47" s="53">
        <v>-2.523106E-2</v>
      </c>
      <c r="C47" s="53">
        <v>-7.7274480000000006E-2</v>
      </c>
      <c r="D47" s="30">
        <v>-1.4974670000000001E-2</v>
      </c>
      <c r="E47" s="31">
        <v>9.5842860000000002E-2</v>
      </c>
      <c r="F47" s="31">
        <v>-6.0115559999999998E-2</v>
      </c>
      <c r="G47" s="31">
        <v>9.4504032000000002E-2</v>
      </c>
      <c r="H47" s="31">
        <v>-0.10567496999999999</v>
      </c>
      <c r="I47" s="31">
        <v>0.11588830999999999</v>
      </c>
      <c r="J47" s="31">
        <v>-3.4942098400000003E-2</v>
      </c>
      <c r="K47" s="31">
        <v>4.9406249999999999E-2</v>
      </c>
      <c r="L47" s="31">
        <v>-6.8588661999999995E-2</v>
      </c>
      <c r="M47" s="31">
        <v>0.26437126300000002</v>
      </c>
      <c r="N47" s="31">
        <v>2.5404513E-2</v>
      </c>
      <c r="O47" s="31">
        <v>0.23212137399999999</v>
      </c>
      <c r="P47" s="31">
        <v>0.19758121000000001</v>
      </c>
      <c r="Q47" s="31">
        <v>0.252031966</v>
      </c>
      <c r="R47" s="31">
        <v>1.146135E-2</v>
      </c>
      <c r="S47" s="31">
        <v>-2.2440754E-2</v>
      </c>
      <c r="T47" s="31">
        <v>-2.2440754E-2</v>
      </c>
      <c r="U47" s="31">
        <v>-2.2440754E-2</v>
      </c>
      <c r="V47" s="31">
        <v>-2.5960831E-2</v>
      </c>
      <c r="W47" s="31">
        <v>-2.3669356999999999E-2</v>
      </c>
      <c r="X47" s="31">
        <v>-2.9079600000000001E-2</v>
      </c>
      <c r="Y47" s="31">
        <v>-4.2933239999999998E-2</v>
      </c>
      <c r="Z47" s="31">
        <v>-3.3683919999999999E-2</v>
      </c>
      <c r="AA47" s="31">
        <v>-3.0996464000000001E-2</v>
      </c>
      <c r="AB47" s="31">
        <v>-7.4433119999999997E-3</v>
      </c>
      <c r="AC47" s="31">
        <v>-1.9766315E-2</v>
      </c>
      <c r="AD47" s="31">
        <v>-1.6684898E-2</v>
      </c>
      <c r="AE47" s="31">
        <v>-1.4914200000000001E-2</v>
      </c>
      <c r="AF47" s="31">
        <v>-1.6684898E-2</v>
      </c>
      <c r="AG47" s="31">
        <v>-2.1144201000000001E-2</v>
      </c>
      <c r="AH47" s="31">
        <v>-2.4840101999999999E-2</v>
      </c>
      <c r="AI47" s="31">
        <v>-2.7037772000000002E-2</v>
      </c>
      <c r="AJ47" s="31">
        <v>-2.4840101999999999E-2</v>
      </c>
      <c r="AK47" s="31">
        <v>-7.4433119999999997E-3</v>
      </c>
      <c r="AL47" s="31">
        <v>-2.8075975E-2</v>
      </c>
      <c r="AM47" s="31">
        <v>-1.828871E-2</v>
      </c>
      <c r="AN47" s="31">
        <v>-2.2440754E-2</v>
      </c>
      <c r="AO47" s="31">
        <v>-4.0792960000000003E-2</v>
      </c>
      <c r="AP47" s="31">
        <v>-3.0996464000000001E-2</v>
      </c>
      <c r="AQ47" s="31">
        <v>-4.4987149999999997E-2</v>
      </c>
      <c r="AR47" s="31">
        <v>-3.6992299999999999E-2</v>
      </c>
      <c r="AS47" s="31">
        <v>-2.3669356999999999E-2</v>
      </c>
      <c r="AT47" s="31">
        <v>-3.2810342999999999E-2</v>
      </c>
      <c r="AU47" s="31">
        <v>1</v>
      </c>
      <c r="AV47" s="31">
        <v>-3.6992299999999999E-2</v>
      </c>
      <c r="AW47" s="31">
        <v>-3.3683919999999999E-2</v>
      </c>
      <c r="AX47" s="31">
        <v>-2.7037772000000002E-2</v>
      </c>
      <c r="AY47" s="31">
        <v>-1.2908101E-2</v>
      </c>
      <c r="AZ47" s="31">
        <v>-1.0532919999999999E-2</v>
      </c>
      <c r="BA47" s="31">
        <v>-1.6684898E-2</v>
      </c>
      <c r="BB47" s="31">
        <v>-2.3669356999999999E-2</v>
      </c>
      <c r="BC47" s="31">
        <v>-1.4914200000000001E-2</v>
      </c>
      <c r="BD47" s="31">
        <v>-1.4914200000000001E-2</v>
      </c>
      <c r="BE47" s="31">
        <v>-3.0052116E-2</v>
      </c>
      <c r="BF47" s="31">
        <v>-1.9766315E-2</v>
      </c>
      <c r="BG47" s="31">
        <v>-2.1144201000000001E-2</v>
      </c>
      <c r="BH47" s="31">
        <v>-2.8075975E-2</v>
      </c>
      <c r="BI47" s="31">
        <v>-2.5960831E-2</v>
      </c>
      <c r="BJ47" s="31">
        <v>-2.8075975E-2</v>
      </c>
      <c r="BK47" s="31">
        <v>-2.1144201000000001E-2</v>
      </c>
      <c r="BL47" s="31">
        <v>-1.2908101E-2</v>
      </c>
      <c r="BM47" s="31">
        <v>-2.3669356999999999E-2</v>
      </c>
      <c r="BN47" s="31">
        <v>-7.4433119999999997E-3</v>
      </c>
      <c r="BO47" s="31">
        <v>-1.6684898E-2</v>
      </c>
      <c r="BP47" s="31">
        <v>-2.8075975E-2</v>
      </c>
      <c r="BQ47" s="31">
        <v>-1.2908101E-2</v>
      </c>
      <c r="BR47" s="31">
        <v>-1.6684898E-2</v>
      </c>
      <c r="BS47" s="31">
        <v>-1.6684898E-2</v>
      </c>
      <c r="BT47" s="31">
        <v>-1.828871E-2</v>
      </c>
      <c r="BU47" s="31">
        <v>-7.4433119999999997E-3</v>
      </c>
      <c r="BV47" s="31">
        <v>-1.0532919999999999E-2</v>
      </c>
      <c r="BW47" s="31">
        <v>-2.4840101999999999E-2</v>
      </c>
      <c r="BX47" s="31">
        <v>-1.6684898E-2</v>
      </c>
      <c r="BY47" s="31">
        <v>-2.3669356999999999E-2</v>
      </c>
      <c r="BZ47" s="31">
        <v>-1.9766315E-2</v>
      </c>
      <c r="CA47" s="31">
        <v>-2.8075975E-2</v>
      </c>
      <c r="CB47" s="31">
        <v>-3.3683919999999999E-2</v>
      </c>
      <c r="CC47" s="31">
        <v>-1.4914200000000001E-2</v>
      </c>
      <c r="CD47" s="31">
        <v>-2.2440754E-2</v>
      </c>
      <c r="CE47" s="31">
        <v>-1.9766315E-2</v>
      </c>
      <c r="CF47" s="31">
        <v>-1.6684898E-2</v>
      </c>
      <c r="CG47" s="31">
        <v>-2.4840101999999999E-2</v>
      </c>
      <c r="CH47" s="31">
        <v>-3.3683919999999999E-2</v>
      </c>
      <c r="CI47" s="31">
        <v>-2.8075975E-2</v>
      </c>
      <c r="CJ47" s="31">
        <v>-2.9079600000000001E-2</v>
      </c>
      <c r="CK47" s="31">
        <v>-1.6684898E-2</v>
      </c>
      <c r="CL47" s="31">
        <v>-2.9079600000000001E-2</v>
      </c>
      <c r="CM47" s="31">
        <v>-1.9766315E-2</v>
      </c>
      <c r="CN47" s="31">
        <v>-1.9766315E-2</v>
      </c>
      <c r="CO47" s="31">
        <v>-1.4914200000000001E-2</v>
      </c>
      <c r="CP47" s="31">
        <v>-1.828871E-2</v>
      </c>
      <c r="CQ47" s="31">
        <v>0.24023615800000001</v>
      </c>
      <c r="CR47" s="31">
        <v>-7.0113620000000001E-2</v>
      </c>
      <c r="CS47" s="31">
        <v>5.957602E-2</v>
      </c>
      <c r="CT47" s="31">
        <v>6.0115559999999998E-2</v>
      </c>
      <c r="CU47" s="33">
        <v>-9.4504032000000002E-2</v>
      </c>
    </row>
    <row r="48" spans="1:99" ht="15" thickBot="1" x14ac:dyDescent="0.35">
      <c r="A48" s="29" t="s">
        <v>69</v>
      </c>
      <c r="B48" s="53">
        <v>-0.11283053</v>
      </c>
      <c r="C48" s="53">
        <v>-0.1150703</v>
      </c>
      <c r="D48" s="30">
        <v>-0.17402058000000001</v>
      </c>
      <c r="E48" s="31">
        <v>-7.8763490000000005E-2</v>
      </c>
      <c r="F48" s="31">
        <v>-0.15671551</v>
      </c>
      <c r="G48" s="31">
        <v>0.20345965299999999</v>
      </c>
      <c r="H48" s="31">
        <v>-0.11110929</v>
      </c>
      <c r="I48" s="31">
        <v>0.13771243</v>
      </c>
      <c r="J48" s="31">
        <v>-1.6436507499999999E-2</v>
      </c>
      <c r="K48" s="31">
        <v>-0.13245000000000001</v>
      </c>
      <c r="L48" s="31">
        <v>2.1225768999999998E-2</v>
      </c>
      <c r="M48" s="31">
        <v>-1.8658769999999999E-3</v>
      </c>
      <c r="N48" s="31">
        <v>8.9871620999999999E-2</v>
      </c>
      <c r="O48" s="31">
        <v>9.4827745000000005E-2</v>
      </c>
      <c r="P48" s="31">
        <v>0.12468103</v>
      </c>
      <c r="Q48" s="31">
        <v>-3.7083485999999999E-2</v>
      </c>
      <c r="R48" s="31">
        <v>8.6243239999999999E-2</v>
      </c>
      <c r="S48" s="31">
        <v>-1.8452718E-2</v>
      </c>
      <c r="T48" s="31">
        <v>-1.8452718E-2</v>
      </c>
      <c r="U48" s="31">
        <v>-1.8452718E-2</v>
      </c>
      <c r="V48" s="31">
        <v>-2.1347227999999999E-2</v>
      </c>
      <c r="W48" s="31">
        <v>-1.9462980000000001E-2</v>
      </c>
      <c r="X48" s="31">
        <v>-2.3911749999999999E-2</v>
      </c>
      <c r="Y48" s="31">
        <v>-3.5303399999999999E-2</v>
      </c>
      <c r="Z48" s="31">
        <v>-2.7697816E-2</v>
      </c>
      <c r="AA48" s="31">
        <v>-2.5487958000000002E-2</v>
      </c>
      <c r="AB48" s="31">
        <v>-6.1205310000000002E-3</v>
      </c>
      <c r="AC48" s="31">
        <v>-1.6253564000000002E-2</v>
      </c>
      <c r="AD48" s="31">
        <v>-1.3719758E-2</v>
      </c>
      <c r="AE48" s="31">
        <v>-1.2263738E-2</v>
      </c>
      <c r="AF48" s="31">
        <v>-1.3719758E-2</v>
      </c>
      <c r="AG48" s="31">
        <v>-1.7386579999999999E-2</v>
      </c>
      <c r="AH48" s="31">
        <v>-2.0425668000000001E-2</v>
      </c>
      <c r="AI48" s="31">
        <v>-2.2232782E-2</v>
      </c>
      <c r="AJ48" s="31">
        <v>-2.0425668000000001E-2</v>
      </c>
      <c r="AK48" s="31">
        <v>-6.1205310000000002E-3</v>
      </c>
      <c r="AL48" s="31">
        <v>-2.3086480999999999E-2</v>
      </c>
      <c r="AM48" s="31">
        <v>-1.5038549999999999E-2</v>
      </c>
      <c r="AN48" s="31">
        <v>-1.8452718E-2</v>
      </c>
      <c r="AO48" s="31">
        <v>-3.3543480000000001E-2</v>
      </c>
      <c r="AP48" s="31">
        <v>-2.5487958000000002E-2</v>
      </c>
      <c r="AQ48" s="31">
        <v>-3.6992299999999999E-2</v>
      </c>
      <c r="AR48" s="31">
        <v>-3.0418250000000001E-2</v>
      </c>
      <c r="AS48" s="31">
        <v>-1.9462980000000001E-2</v>
      </c>
      <c r="AT48" s="31">
        <v>-2.6979486E-2</v>
      </c>
      <c r="AU48" s="31">
        <v>-3.6992299999999999E-2</v>
      </c>
      <c r="AV48" s="31">
        <v>1</v>
      </c>
      <c r="AW48" s="31">
        <v>-2.7697816E-2</v>
      </c>
      <c r="AX48" s="31">
        <v>-2.2232782E-2</v>
      </c>
      <c r="AY48" s="31">
        <v>-1.0614149999999999E-2</v>
      </c>
      <c r="AZ48" s="31">
        <v>-8.661073E-3</v>
      </c>
      <c r="BA48" s="31">
        <v>-1.3719758E-2</v>
      </c>
      <c r="BB48" s="31">
        <v>-1.9462980000000001E-2</v>
      </c>
      <c r="BC48" s="31">
        <v>-1.2263738E-2</v>
      </c>
      <c r="BD48" s="31">
        <v>-1.2263738E-2</v>
      </c>
      <c r="BE48" s="31">
        <v>-2.4711434000000001E-2</v>
      </c>
      <c r="BF48" s="31">
        <v>-1.6253564000000002E-2</v>
      </c>
      <c r="BG48" s="31">
        <v>-1.7386579999999999E-2</v>
      </c>
      <c r="BH48" s="31">
        <v>-2.3086480999999999E-2</v>
      </c>
      <c r="BI48" s="31">
        <v>-2.1347227999999999E-2</v>
      </c>
      <c r="BJ48" s="31">
        <v>-2.3086480999999999E-2</v>
      </c>
      <c r="BK48" s="31">
        <v>-1.7386579999999999E-2</v>
      </c>
      <c r="BL48" s="31">
        <v>-1.0614149999999999E-2</v>
      </c>
      <c r="BM48" s="31">
        <v>-1.9462980000000001E-2</v>
      </c>
      <c r="BN48" s="31">
        <v>-6.1205310000000002E-3</v>
      </c>
      <c r="BO48" s="31">
        <v>-1.3719758E-2</v>
      </c>
      <c r="BP48" s="31">
        <v>-2.3086480999999999E-2</v>
      </c>
      <c r="BQ48" s="31">
        <v>-1.0614149999999999E-2</v>
      </c>
      <c r="BR48" s="31">
        <v>-1.3719758E-2</v>
      </c>
      <c r="BS48" s="31">
        <v>-1.3719758E-2</v>
      </c>
      <c r="BT48" s="31">
        <v>-1.5038549999999999E-2</v>
      </c>
      <c r="BU48" s="31">
        <v>-6.1205310000000002E-3</v>
      </c>
      <c r="BV48" s="31">
        <v>-8.661073E-3</v>
      </c>
      <c r="BW48" s="31">
        <v>-2.0425668000000001E-2</v>
      </c>
      <c r="BX48" s="31">
        <v>-1.3719758E-2</v>
      </c>
      <c r="BY48" s="31">
        <v>-1.9462980000000001E-2</v>
      </c>
      <c r="BZ48" s="31">
        <v>-1.6253564000000002E-2</v>
      </c>
      <c r="CA48" s="31">
        <v>-2.3086480999999999E-2</v>
      </c>
      <c r="CB48" s="31">
        <v>-2.7697816E-2</v>
      </c>
      <c r="CC48" s="31">
        <v>-1.2263738E-2</v>
      </c>
      <c r="CD48" s="31">
        <v>-1.8452718E-2</v>
      </c>
      <c r="CE48" s="31">
        <v>-1.6253564000000002E-2</v>
      </c>
      <c r="CF48" s="31">
        <v>-1.3719758E-2</v>
      </c>
      <c r="CG48" s="31">
        <v>-2.0425668000000001E-2</v>
      </c>
      <c r="CH48" s="31">
        <v>-2.7697816E-2</v>
      </c>
      <c r="CI48" s="31">
        <v>-2.3086480999999999E-2</v>
      </c>
      <c r="CJ48" s="31">
        <v>-2.3911749999999999E-2</v>
      </c>
      <c r="CK48" s="31">
        <v>-1.3719758E-2</v>
      </c>
      <c r="CL48" s="31">
        <v>-2.3911749999999999E-2</v>
      </c>
      <c r="CM48" s="31">
        <v>-1.6253564000000002E-2</v>
      </c>
      <c r="CN48" s="31">
        <v>-1.6253564000000002E-2</v>
      </c>
      <c r="CO48" s="31">
        <v>-1.2263738E-2</v>
      </c>
      <c r="CP48" s="31">
        <v>-1.5038549999999999E-2</v>
      </c>
      <c r="CQ48" s="31">
        <v>5.7165579000000001E-2</v>
      </c>
      <c r="CR48" s="31">
        <v>8.3296469999999997E-2</v>
      </c>
      <c r="CS48" s="31">
        <v>-0.14306582000000001</v>
      </c>
      <c r="CT48" s="31">
        <v>0.15671551</v>
      </c>
      <c r="CU48" s="33">
        <v>-0.20345965299999999</v>
      </c>
    </row>
    <row r="49" spans="1:99" ht="15" thickBot="1" x14ac:dyDescent="0.35">
      <c r="A49" s="29" t="s">
        <v>70</v>
      </c>
      <c r="B49" s="53">
        <v>-0.11511726999999999</v>
      </c>
      <c r="C49" s="53">
        <v>-0.1123547</v>
      </c>
      <c r="D49" s="30">
        <v>-8.7660479999999999E-2</v>
      </c>
      <c r="E49" s="31">
        <v>-6.1050319999999998E-2</v>
      </c>
      <c r="F49" s="31">
        <v>-0.13125934</v>
      </c>
      <c r="G49" s="31">
        <v>-0.10194900699999999</v>
      </c>
      <c r="H49" s="31">
        <v>0.32108524999999999</v>
      </c>
      <c r="I49" s="31">
        <v>4.853888E-2</v>
      </c>
      <c r="J49" s="31">
        <v>0.41473239220000002</v>
      </c>
      <c r="K49" s="31">
        <v>-0.12993346</v>
      </c>
      <c r="L49" s="31">
        <v>-6.0649372E-2</v>
      </c>
      <c r="M49" s="31">
        <v>-6.2116822000000002E-2</v>
      </c>
      <c r="N49" s="31">
        <v>3.6029787000000001E-2</v>
      </c>
      <c r="O49" s="31">
        <v>-1.2539980000000001E-3</v>
      </c>
      <c r="P49" s="31">
        <v>-2.721778E-2</v>
      </c>
      <c r="Q49" s="31">
        <v>-6.4644557000000005E-2</v>
      </c>
      <c r="R49" s="31">
        <v>-2.739099E-2</v>
      </c>
      <c r="S49" s="31">
        <v>-1.6802411999999999E-2</v>
      </c>
      <c r="T49" s="31">
        <v>-1.6802411999999999E-2</v>
      </c>
      <c r="U49" s="31">
        <v>-1.6802411999999999E-2</v>
      </c>
      <c r="V49" s="31">
        <v>-1.9438053E-2</v>
      </c>
      <c r="W49" s="31">
        <v>-1.7722321999999999E-2</v>
      </c>
      <c r="X49" s="31">
        <v>-2.1773219999999999E-2</v>
      </c>
      <c r="Y49" s="31">
        <v>-3.2146069999999999E-2</v>
      </c>
      <c r="Z49" s="31">
        <v>-2.5220680999999998E-2</v>
      </c>
      <c r="AA49" s="31">
        <v>-2.320846E-2</v>
      </c>
      <c r="AB49" s="31">
        <v>-5.5731460000000002E-3</v>
      </c>
      <c r="AC49" s="31">
        <v>-1.4799938E-2</v>
      </c>
      <c r="AD49" s="31">
        <v>-1.2492741E-2</v>
      </c>
      <c r="AE49" s="31">
        <v>-1.1166939000000001E-2</v>
      </c>
      <c r="AF49" s="31">
        <v>-1.2492741E-2</v>
      </c>
      <c r="AG49" s="31">
        <v>-1.5831623999999999E-2</v>
      </c>
      <c r="AH49" s="31">
        <v>-1.8598913000000002E-2</v>
      </c>
      <c r="AI49" s="31">
        <v>-2.0244407999999998E-2</v>
      </c>
      <c r="AJ49" s="31">
        <v>-1.8598913000000002E-2</v>
      </c>
      <c r="AK49" s="31">
        <v>-5.5731460000000002E-3</v>
      </c>
      <c r="AL49" s="31">
        <v>-2.1021758000000001E-2</v>
      </c>
      <c r="AM49" s="31">
        <v>-1.3693588E-2</v>
      </c>
      <c r="AN49" s="31">
        <v>-1.6802411999999999E-2</v>
      </c>
      <c r="AO49" s="31">
        <v>-3.0543540000000001E-2</v>
      </c>
      <c r="AP49" s="31">
        <v>-2.320846E-2</v>
      </c>
      <c r="AQ49" s="31">
        <v>-3.3683919999999999E-2</v>
      </c>
      <c r="AR49" s="31">
        <v>-2.7697820000000001E-2</v>
      </c>
      <c r="AS49" s="31">
        <v>-1.7722321999999999E-2</v>
      </c>
      <c r="AT49" s="31">
        <v>-2.4566594000000001E-2</v>
      </c>
      <c r="AU49" s="31">
        <v>-3.3683919999999999E-2</v>
      </c>
      <c r="AV49" s="31">
        <v>-2.7697820000000001E-2</v>
      </c>
      <c r="AW49" s="31">
        <v>1</v>
      </c>
      <c r="AX49" s="31">
        <v>-2.0244407999999998E-2</v>
      </c>
      <c r="AY49" s="31">
        <v>-9.6648810000000002E-3</v>
      </c>
      <c r="AZ49" s="31">
        <v>-7.8864759999999999E-3</v>
      </c>
      <c r="BA49" s="31">
        <v>-1.2492741E-2</v>
      </c>
      <c r="BB49" s="31">
        <v>-1.7722321999999999E-2</v>
      </c>
      <c r="BC49" s="31">
        <v>-1.1166939000000001E-2</v>
      </c>
      <c r="BD49" s="31">
        <v>-1.1166939000000001E-2</v>
      </c>
      <c r="BE49" s="31">
        <v>-2.2501383999999999E-2</v>
      </c>
      <c r="BF49" s="31">
        <v>-1.4799938E-2</v>
      </c>
      <c r="BG49" s="31">
        <v>-1.5831623999999999E-2</v>
      </c>
      <c r="BH49" s="31">
        <v>-2.1021758000000001E-2</v>
      </c>
      <c r="BI49" s="31">
        <v>-1.9438053E-2</v>
      </c>
      <c r="BJ49" s="31">
        <v>-2.1021758000000001E-2</v>
      </c>
      <c r="BK49" s="31">
        <v>-1.5831623999999999E-2</v>
      </c>
      <c r="BL49" s="31">
        <v>-9.6648810000000002E-3</v>
      </c>
      <c r="BM49" s="31">
        <v>-1.7722321999999999E-2</v>
      </c>
      <c r="BN49" s="31">
        <v>-5.5731460000000002E-3</v>
      </c>
      <c r="BO49" s="31">
        <v>-1.2492741E-2</v>
      </c>
      <c r="BP49" s="31">
        <v>-2.1021758000000001E-2</v>
      </c>
      <c r="BQ49" s="31">
        <v>-9.6648810000000002E-3</v>
      </c>
      <c r="BR49" s="31">
        <v>-1.2492741E-2</v>
      </c>
      <c r="BS49" s="31">
        <v>-1.2492741E-2</v>
      </c>
      <c r="BT49" s="31">
        <v>-1.3693588E-2</v>
      </c>
      <c r="BU49" s="31">
        <v>-5.5731460000000002E-3</v>
      </c>
      <c r="BV49" s="31">
        <v>-7.8864759999999999E-3</v>
      </c>
      <c r="BW49" s="31">
        <v>-1.8598913000000002E-2</v>
      </c>
      <c r="BX49" s="31">
        <v>-1.2492741E-2</v>
      </c>
      <c r="BY49" s="31">
        <v>-1.7722321999999999E-2</v>
      </c>
      <c r="BZ49" s="31">
        <v>-1.4799938E-2</v>
      </c>
      <c r="CA49" s="31">
        <v>-2.1021758000000001E-2</v>
      </c>
      <c r="CB49" s="31">
        <v>-2.5220680999999998E-2</v>
      </c>
      <c r="CC49" s="31">
        <v>-1.1166939000000001E-2</v>
      </c>
      <c r="CD49" s="31">
        <v>-1.6802411999999999E-2</v>
      </c>
      <c r="CE49" s="31">
        <v>-1.4799938E-2</v>
      </c>
      <c r="CF49" s="31">
        <v>-1.2492741E-2</v>
      </c>
      <c r="CG49" s="31">
        <v>-1.8598913000000002E-2</v>
      </c>
      <c r="CH49" s="31">
        <v>-2.5220680999999998E-2</v>
      </c>
      <c r="CI49" s="31">
        <v>-2.1021758000000001E-2</v>
      </c>
      <c r="CJ49" s="31">
        <v>-2.1773219999999999E-2</v>
      </c>
      <c r="CK49" s="31">
        <v>-1.2492741E-2</v>
      </c>
      <c r="CL49" s="31">
        <v>-2.1773219999999999E-2</v>
      </c>
      <c r="CM49" s="31">
        <v>-1.4799938E-2</v>
      </c>
      <c r="CN49" s="31">
        <v>-1.4799938E-2</v>
      </c>
      <c r="CO49" s="31">
        <v>-1.1166939000000001E-2</v>
      </c>
      <c r="CP49" s="31">
        <v>-1.3693588E-2</v>
      </c>
      <c r="CQ49" s="31">
        <v>-3.6018479999999999E-3</v>
      </c>
      <c r="CR49" s="31">
        <v>7.5846910000000003E-2</v>
      </c>
      <c r="CS49" s="31">
        <v>-2.7913739999999999E-2</v>
      </c>
      <c r="CT49" s="31">
        <v>0.13125934</v>
      </c>
      <c r="CU49" s="33">
        <v>0.10194900699999999</v>
      </c>
    </row>
    <row r="50" spans="1:99" ht="15" thickBot="1" x14ac:dyDescent="0.35">
      <c r="A50" s="29" t="s">
        <v>71</v>
      </c>
      <c r="B50" s="53">
        <v>-8.6756929999999996E-2</v>
      </c>
      <c r="C50" s="53">
        <v>-8.306181E-2</v>
      </c>
      <c r="D50" s="30">
        <v>-7.535567E-2</v>
      </c>
      <c r="E50" s="31">
        <v>-4.6295389999999999E-2</v>
      </c>
      <c r="F50" s="31">
        <v>-6.9630860000000003E-2</v>
      </c>
      <c r="G50" s="31">
        <v>-0.120312056</v>
      </c>
      <c r="H50" s="31">
        <v>0.2735669</v>
      </c>
      <c r="I50" s="31">
        <v>9.0305969999999999E-2</v>
      </c>
      <c r="J50" s="31">
        <v>0.25515673230000002</v>
      </c>
      <c r="K50" s="31">
        <v>-6.2278899999999998E-2</v>
      </c>
      <c r="L50" s="31">
        <v>-4.2686149E-2</v>
      </c>
      <c r="M50" s="31">
        <v>4.6780932999999997E-2</v>
      </c>
      <c r="N50" s="31">
        <v>5.3966689999999998E-3</v>
      </c>
      <c r="O50" s="31">
        <v>-4.2743346000000002E-2</v>
      </c>
      <c r="P50" s="31">
        <v>-2.5877089999999998E-2</v>
      </c>
      <c r="Q50" s="31">
        <v>6.1615267000000001E-2</v>
      </c>
      <c r="R50" s="31">
        <v>-3.531223E-2</v>
      </c>
      <c r="S50" s="31">
        <v>-1.3487140999999999E-2</v>
      </c>
      <c r="T50" s="31">
        <v>-1.3487140999999999E-2</v>
      </c>
      <c r="U50" s="31">
        <v>-1.3487140999999999E-2</v>
      </c>
      <c r="V50" s="31">
        <v>-1.5602746000000001E-2</v>
      </c>
      <c r="W50" s="31">
        <v>-1.4225544999999999E-2</v>
      </c>
      <c r="X50" s="31">
        <v>-1.7477159999999999E-2</v>
      </c>
      <c r="Y50" s="31">
        <v>-2.5803349999999999E-2</v>
      </c>
      <c r="Z50" s="31">
        <v>-2.0244407999999998E-2</v>
      </c>
      <c r="AA50" s="31">
        <v>-1.8629217E-2</v>
      </c>
      <c r="AB50" s="31">
        <v>-4.4735130000000001E-3</v>
      </c>
      <c r="AC50" s="31">
        <v>-1.1879773999999999E-2</v>
      </c>
      <c r="AD50" s="31">
        <v>-1.0027807999999999E-2</v>
      </c>
      <c r="AE50" s="31">
        <v>-8.9635989999999992E-3</v>
      </c>
      <c r="AF50" s="31">
        <v>-1.0027807999999999E-2</v>
      </c>
      <c r="AG50" s="31">
        <v>-1.2707898E-2</v>
      </c>
      <c r="AH50" s="31">
        <v>-1.4929176000000001E-2</v>
      </c>
      <c r="AI50" s="31">
        <v>-1.6250000000000001E-2</v>
      </c>
      <c r="AJ50" s="31">
        <v>-1.4929176000000001E-2</v>
      </c>
      <c r="AK50" s="31">
        <v>-4.4735130000000001E-3</v>
      </c>
      <c r="AL50" s="31">
        <v>-1.6873971000000001E-2</v>
      </c>
      <c r="AM50" s="31">
        <v>-1.0991717E-2</v>
      </c>
      <c r="AN50" s="31">
        <v>-1.3487140999999999E-2</v>
      </c>
      <c r="AO50" s="31">
        <v>-2.451702E-2</v>
      </c>
      <c r="AP50" s="31">
        <v>-1.8629217E-2</v>
      </c>
      <c r="AQ50" s="31">
        <v>-2.7037769999999999E-2</v>
      </c>
      <c r="AR50" s="31">
        <v>-2.2232780000000001E-2</v>
      </c>
      <c r="AS50" s="31">
        <v>-1.4225544999999999E-2</v>
      </c>
      <c r="AT50" s="31">
        <v>-1.9719378999999999E-2</v>
      </c>
      <c r="AU50" s="31">
        <v>-2.7037769999999999E-2</v>
      </c>
      <c r="AV50" s="31">
        <v>-2.2232780000000001E-2</v>
      </c>
      <c r="AW50" s="31">
        <v>-2.0244407999999998E-2</v>
      </c>
      <c r="AX50" s="31">
        <v>1</v>
      </c>
      <c r="AY50" s="31">
        <v>-7.7579110000000001E-3</v>
      </c>
      <c r="AZ50" s="31">
        <v>-6.3304010000000003E-3</v>
      </c>
      <c r="BA50" s="31">
        <v>-1.0027807999999999E-2</v>
      </c>
      <c r="BB50" s="31">
        <v>-1.4225544999999999E-2</v>
      </c>
      <c r="BC50" s="31">
        <v>-8.9635989999999992E-3</v>
      </c>
      <c r="BD50" s="31">
        <v>-8.9635989999999992E-3</v>
      </c>
      <c r="BE50" s="31">
        <v>-1.8061654E-2</v>
      </c>
      <c r="BF50" s="31">
        <v>-1.1879773999999999E-2</v>
      </c>
      <c r="BG50" s="31">
        <v>-1.2707898E-2</v>
      </c>
      <c r="BH50" s="31">
        <v>-1.6873971000000001E-2</v>
      </c>
      <c r="BI50" s="31">
        <v>-1.5602746000000001E-2</v>
      </c>
      <c r="BJ50" s="31">
        <v>-1.6873971000000001E-2</v>
      </c>
      <c r="BK50" s="31">
        <v>-1.2707898E-2</v>
      </c>
      <c r="BL50" s="31">
        <v>-7.7579110000000001E-3</v>
      </c>
      <c r="BM50" s="31">
        <v>-1.4225544999999999E-2</v>
      </c>
      <c r="BN50" s="31">
        <v>-4.4735130000000001E-3</v>
      </c>
      <c r="BO50" s="31">
        <v>-1.0027807999999999E-2</v>
      </c>
      <c r="BP50" s="31">
        <v>-1.6873971000000001E-2</v>
      </c>
      <c r="BQ50" s="31">
        <v>-7.7579110000000001E-3</v>
      </c>
      <c r="BR50" s="31">
        <v>-1.0027807999999999E-2</v>
      </c>
      <c r="BS50" s="31">
        <v>-1.0027807999999999E-2</v>
      </c>
      <c r="BT50" s="31">
        <v>-1.0991717E-2</v>
      </c>
      <c r="BU50" s="31">
        <v>-4.4735130000000001E-3</v>
      </c>
      <c r="BV50" s="31">
        <v>-6.3304010000000003E-3</v>
      </c>
      <c r="BW50" s="31">
        <v>-1.4929176000000001E-2</v>
      </c>
      <c r="BX50" s="31">
        <v>-1.0027807999999999E-2</v>
      </c>
      <c r="BY50" s="31">
        <v>-1.4225544999999999E-2</v>
      </c>
      <c r="BZ50" s="31">
        <v>-1.1879773999999999E-2</v>
      </c>
      <c r="CA50" s="31">
        <v>-1.6873971000000001E-2</v>
      </c>
      <c r="CB50" s="31">
        <v>-2.0244407999999998E-2</v>
      </c>
      <c r="CC50" s="31">
        <v>-8.9635989999999992E-3</v>
      </c>
      <c r="CD50" s="31">
        <v>-1.3487140999999999E-2</v>
      </c>
      <c r="CE50" s="31">
        <v>-1.1879773999999999E-2</v>
      </c>
      <c r="CF50" s="31">
        <v>-1.0027807999999999E-2</v>
      </c>
      <c r="CG50" s="31">
        <v>-1.4929176000000001E-2</v>
      </c>
      <c r="CH50" s="31">
        <v>-2.0244407999999998E-2</v>
      </c>
      <c r="CI50" s="31">
        <v>-1.6873971000000001E-2</v>
      </c>
      <c r="CJ50" s="31">
        <v>-1.7477159999999999E-2</v>
      </c>
      <c r="CK50" s="31">
        <v>-1.0027807999999999E-2</v>
      </c>
      <c r="CL50" s="31">
        <v>-1.7477159999999999E-2</v>
      </c>
      <c r="CM50" s="31">
        <v>-1.1879773999999999E-2</v>
      </c>
      <c r="CN50" s="31">
        <v>-1.1879773999999999E-2</v>
      </c>
      <c r="CO50" s="31">
        <v>-8.9635989999999992E-3</v>
      </c>
      <c r="CP50" s="31">
        <v>-1.0991717E-2</v>
      </c>
      <c r="CQ50" s="31">
        <v>1.9313482999999999E-2</v>
      </c>
      <c r="CR50" s="31">
        <v>6.0881610000000003E-2</v>
      </c>
      <c r="CS50" s="31">
        <v>-4.3142260000000002E-2</v>
      </c>
      <c r="CT50" s="31">
        <v>6.9630860000000003E-2</v>
      </c>
      <c r="CU50" s="33">
        <v>0.120312056</v>
      </c>
    </row>
    <row r="51" spans="1:99" ht="15" thickBot="1" x14ac:dyDescent="0.35">
      <c r="A51" s="29" t="s">
        <v>72</v>
      </c>
      <c r="B51" s="53">
        <v>0.19101862999999999</v>
      </c>
      <c r="C51" s="53">
        <v>0.15614449999999999</v>
      </c>
      <c r="D51" s="30">
        <v>0.13612490999999999</v>
      </c>
      <c r="E51" s="31">
        <v>4.8754449999999998E-2</v>
      </c>
      <c r="F51" s="31">
        <v>5.586671E-2</v>
      </c>
      <c r="G51" s="31">
        <v>-2.4961691000000001E-2</v>
      </c>
      <c r="H51" s="31">
        <v>-3.850746E-2</v>
      </c>
      <c r="I51" s="31">
        <v>4.07639E-3</v>
      </c>
      <c r="J51" s="31">
        <v>-6.2501789399999994E-2</v>
      </c>
      <c r="K51" s="31">
        <v>0.10813797</v>
      </c>
      <c r="L51" s="31">
        <v>-1.4818542000000001E-2</v>
      </c>
      <c r="M51" s="31">
        <v>0.10763874900000001</v>
      </c>
      <c r="N51" s="31">
        <v>-9.5121170000000005E-3</v>
      </c>
      <c r="O51" s="31">
        <v>-3.777987E-3</v>
      </c>
      <c r="P51" s="31">
        <v>-1.399124E-2</v>
      </c>
      <c r="Q51" s="31">
        <v>0.12904785699999999</v>
      </c>
      <c r="R51" s="31">
        <v>0.12234141</v>
      </c>
      <c r="S51" s="31">
        <v>-6.438895E-3</v>
      </c>
      <c r="T51" s="31">
        <v>-6.438895E-3</v>
      </c>
      <c r="U51" s="31">
        <v>-6.438895E-3</v>
      </c>
      <c r="V51" s="31">
        <v>-7.4489059999999999E-3</v>
      </c>
      <c r="W51" s="31">
        <v>-6.7914159999999998E-3</v>
      </c>
      <c r="X51" s="31">
        <v>-8.3437700000000004E-3</v>
      </c>
      <c r="Y51" s="31">
        <v>-1.231878E-2</v>
      </c>
      <c r="Z51" s="31">
        <v>-9.6648810000000002E-3</v>
      </c>
      <c r="AA51" s="31">
        <v>-8.8937730000000007E-3</v>
      </c>
      <c r="AB51" s="31">
        <v>-2.135699E-3</v>
      </c>
      <c r="AC51" s="31">
        <v>-5.671522E-3</v>
      </c>
      <c r="AD51" s="31">
        <v>-4.787375E-3</v>
      </c>
      <c r="AE51" s="31">
        <v>-4.2793110000000001E-3</v>
      </c>
      <c r="AF51" s="31">
        <v>-4.787375E-3</v>
      </c>
      <c r="AG51" s="31">
        <v>-6.066877E-3</v>
      </c>
      <c r="AH51" s="31">
        <v>-7.1273370000000001E-3</v>
      </c>
      <c r="AI51" s="31">
        <v>-7.7579110000000001E-3</v>
      </c>
      <c r="AJ51" s="31">
        <v>-7.1273370000000001E-3</v>
      </c>
      <c r="AK51" s="31">
        <v>-2.135699E-3</v>
      </c>
      <c r="AL51" s="31">
        <v>-8.0558009999999996E-3</v>
      </c>
      <c r="AM51" s="31">
        <v>-5.2475550000000001E-3</v>
      </c>
      <c r="AN51" s="31">
        <v>-6.438895E-3</v>
      </c>
      <c r="AO51" s="31">
        <v>-1.170467E-2</v>
      </c>
      <c r="AP51" s="31">
        <v>-8.8937730000000007E-3</v>
      </c>
      <c r="AQ51" s="31">
        <v>-1.29081E-2</v>
      </c>
      <c r="AR51" s="31">
        <v>-1.0614149999999999E-2</v>
      </c>
      <c r="AS51" s="31">
        <v>-6.7914159999999998E-3</v>
      </c>
      <c r="AT51" s="31">
        <v>-9.4142270000000007E-3</v>
      </c>
      <c r="AU51" s="31">
        <v>-1.29081E-2</v>
      </c>
      <c r="AV51" s="31">
        <v>-1.0614149999999999E-2</v>
      </c>
      <c r="AW51" s="31">
        <v>-9.6648810000000002E-3</v>
      </c>
      <c r="AX51" s="31">
        <v>-7.7579110000000001E-3</v>
      </c>
      <c r="AY51" s="31">
        <v>1</v>
      </c>
      <c r="AZ51" s="31">
        <v>-3.022196E-3</v>
      </c>
      <c r="BA51" s="31">
        <v>-4.787375E-3</v>
      </c>
      <c r="BB51" s="31">
        <v>-6.7914159999999998E-3</v>
      </c>
      <c r="BC51" s="31">
        <v>-4.2793110000000001E-3</v>
      </c>
      <c r="BD51" s="31">
        <v>-4.2793110000000001E-3</v>
      </c>
      <c r="BE51" s="31">
        <v>-8.622813E-3</v>
      </c>
      <c r="BF51" s="31">
        <v>-5.671522E-3</v>
      </c>
      <c r="BG51" s="31">
        <v>-6.066877E-3</v>
      </c>
      <c r="BH51" s="31">
        <v>-8.0558009999999996E-3</v>
      </c>
      <c r="BI51" s="31">
        <v>-7.4489059999999999E-3</v>
      </c>
      <c r="BJ51" s="31">
        <v>-8.0558009999999996E-3</v>
      </c>
      <c r="BK51" s="31">
        <v>-6.066877E-3</v>
      </c>
      <c r="BL51" s="31">
        <v>-3.7037039999999999E-3</v>
      </c>
      <c r="BM51" s="31">
        <v>-6.7914159999999998E-3</v>
      </c>
      <c r="BN51" s="31">
        <v>-2.135699E-3</v>
      </c>
      <c r="BO51" s="31">
        <v>-4.787375E-3</v>
      </c>
      <c r="BP51" s="31">
        <v>-8.0558009999999996E-3</v>
      </c>
      <c r="BQ51" s="31">
        <v>-3.7037039999999999E-3</v>
      </c>
      <c r="BR51" s="31">
        <v>-4.787375E-3</v>
      </c>
      <c r="BS51" s="31">
        <v>-4.787375E-3</v>
      </c>
      <c r="BT51" s="31">
        <v>-5.2475550000000001E-3</v>
      </c>
      <c r="BU51" s="31">
        <v>-2.135699E-3</v>
      </c>
      <c r="BV51" s="31">
        <v>-3.022196E-3</v>
      </c>
      <c r="BW51" s="31">
        <v>-7.1273370000000001E-3</v>
      </c>
      <c r="BX51" s="31">
        <v>-4.787375E-3</v>
      </c>
      <c r="BY51" s="31">
        <v>-6.7914159999999998E-3</v>
      </c>
      <c r="BZ51" s="31">
        <v>-5.671522E-3</v>
      </c>
      <c r="CA51" s="31">
        <v>-8.0558009999999996E-3</v>
      </c>
      <c r="CB51" s="31">
        <v>-9.6648810000000002E-3</v>
      </c>
      <c r="CC51" s="31">
        <v>-4.2793110000000001E-3</v>
      </c>
      <c r="CD51" s="31">
        <v>-6.438895E-3</v>
      </c>
      <c r="CE51" s="31">
        <v>-5.671522E-3</v>
      </c>
      <c r="CF51" s="31">
        <v>-4.787375E-3</v>
      </c>
      <c r="CG51" s="31">
        <v>-7.1273370000000001E-3</v>
      </c>
      <c r="CH51" s="31">
        <v>-9.6648810000000002E-3</v>
      </c>
      <c r="CI51" s="31">
        <v>-8.0558009999999996E-3</v>
      </c>
      <c r="CJ51" s="31">
        <v>-8.3437700000000004E-3</v>
      </c>
      <c r="CK51" s="31">
        <v>-4.787375E-3</v>
      </c>
      <c r="CL51" s="31">
        <v>-8.3437700000000004E-3</v>
      </c>
      <c r="CM51" s="31">
        <v>-5.671522E-3</v>
      </c>
      <c r="CN51" s="31">
        <v>-5.671522E-3</v>
      </c>
      <c r="CO51" s="31">
        <v>-4.2793110000000001E-3</v>
      </c>
      <c r="CP51" s="31">
        <v>-5.2475550000000001E-3</v>
      </c>
      <c r="CQ51" s="31">
        <v>-2.1067327E-2</v>
      </c>
      <c r="CR51" s="31">
        <v>-0.12742617000000001</v>
      </c>
      <c r="CS51" s="31">
        <v>2.1608329999999999E-2</v>
      </c>
      <c r="CT51" s="31">
        <v>-5.586671E-2</v>
      </c>
      <c r="CU51" s="33">
        <v>2.4961691000000001E-2</v>
      </c>
    </row>
    <row r="52" spans="1:99" ht="15" thickBot="1" x14ac:dyDescent="0.35">
      <c r="A52" s="34" t="s">
        <v>73</v>
      </c>
      <c r="B52" s="53">
        <v>-7.3142929999999995E-2</v>
      </c>
      <c r="C52" s="53">
        <v>-9.5280459999999997E-2</v>
      </c>
      <c r="D52" s="30">
        <v>7.7726149999999994E-2</v>
      </c>
      <c r="E52" s="31">
        <v>1.0301350000000001E-2</v>
      </c>
      <c r="F52" s="31">
        <v>9.8795289999999997E-3</v>
      </c>
      <c r="G52" s="31">
        <v>1.225644E-2</v>
      </c>
      <c r="H52" s="31">
        <v>-3.2974679999999999E-2</v>
      </c>
      <c r="I52" s="31">
        <v>-2.334458E-2</v>
      </c>
      <c r="J52" s="31">
        <v>-3.6102719999999998E-2</v>
      </c>
      <c r="K52" s="31">
        <v>6.2388376000000002E-2</v>
      </c>
      <c r="L52" s="31">
        <v>-1.4435602000000001E-2</v>
      </c>
      <c r="M52" s="31">
        <v>1.8515120999999999E-2</v>
      </c>
      <c r="N52" s="31">
        <v>-1.6034990999999998E-2</v>
      </c>
      <c r="O52" s="31">
        <v>-5.8233260000000002E-3</v>
      </c>
      <c r="P52" s="31">
        <v>-8.8560989999999992E-3</v>
      </c>
      <c r="Q52" s="31">
        <v>2.4007837600000002E-2</v>
      </c>
      <c r="R52" s="31">
        <v>3.5766418000000001E-2</v>
      </c>
      <c r="S52" s="31">
        <v>-5.254094E-3</v>
      </c>
      <c r="T52" s="31">
        <v>-5.254094E-3</v>
      </c>
      <c r="U52" s="31">
        <v>-5.254094E-3</v>
      </c>
      <c r="V52" s="31">
        <v>-6.0782550000000003E-3</v>
      </c>
      <c r="W52" s="31">
        <v>-5.541748E-3</v>
      </c>
      <c r="X52" s="31">
        <v>-6.8084579999999999E-3</v>
      </c>
      <c r="Y52" s="31">
        <v>-1.005204E-2</v>
      </c>
      <c r="Z52" s="31">
        <v>-7.8864759999999999E-3</v>
      </c>
      <c r="AA52" s="31">
        <v>-7.2572569999999996E-3</v>
      </c>
      <c r="AB52" s="31">
        <v>-1.7427160000000001E-3</v>
      </c>
      <c r="AC52" s="31">
        <v>-4.6279219999999996E-3</v>
      </c>
      <c r="AD52" s="31">
        <v>-3.9064649999999996E-3</v>
      </c>
      <c r="AE52" s="31">
        <v>-3.4918879999999998E-3</v>
      </c>
      <c r="AF52" s="31">
        <v>-3.9064649999999996E-3</v>
      </c>
      <c r="AG52" s="31">
        <v>-4.9505290000000004E-3</v>
      </c>
      <c r="AH52" s="31">
        <v>-5.8158569999999998E-3</v>
      </c>
      <c r="AI52" s="31">
        <v>-6.3304010000000003E-3</v>
      </c>
      <c r="AJ52" s="31">
        <v>-5.8158569999999998E-3</v>
      </c>
      <c r="AK52" s="31">
        <v>-1.7427160000000001E-3</v>
      </c>
      <c r="AL52" s="31">
        <v>-6.5734779999999998E-3</v>
      </c>
      <c r="AM52" s="31">
        <v>-4.2819679999999997E-3</v>
      </c>
      <c r="AN52" s="31">
        <v>-5.254094E-3</v>
      </c>
      <c r="AO52" s="31">
        <v>-9.5509270000000007E-3</v>
      </c>
      <c r="AP52" s="31">
        <v>-7.2572569999999996E-3</v>
      </c>
      <c r="AQ52" s="31">
        <v>-1.0532919999999999E-2</v>
      </c>
      <c r="AR52" s="31">
        <v>-8.661073E-3</v>
      </c>
      <c r="AS52" s="31">
        <v>-5.541748E-3</v>
      </c>
      <c r="AT52" s="31">
        <v>-7.6819439999999996E-3</v>
      </c>
      <c r="AU52" s="31">
        <v>-1.0532919999999999E-2</v>
      </c>
      <c r="AV52" s="31">
        <v>-8.661073E-3</v>
      </c>
      <c r="AW52" s="31">
        <v>-7.8864759999999999E-3</v>
      </c>
      <c r="AX52" s="31">
        <v>-6.3304010000000003E-3</v>
      </c>
      <c r="AY52" s="31">
        <v>-3.022196E-3</v>
      </c>
      <c r="AZ52" s="31">
        <v>1</v>
      </c>
      <c r="BA52" s="31">
        <v>-3.9064649999999996E-3</v>
      </c>
      <c r="BB52" s="31">
        <v>-5.541748E-3</v>
      </c>
      <c r="BC52" s="31">
        <v>-3.4918879999999998E-3</v>
      </c>
      <c r="BD52" s="31">
        <v>-3.4918879999999998E-3</v>
      </c>
      <c r="BE52" s="31">
        <v>-7.0361549999999997E-3</v>
      </c>
      <c r="BF52" s="31">
        <v>-4.6279219999999996E-3</v>
      </c>
      <c r="BG52" s="31">
        <v>-4.9505290000000004E-3</v>
      </c>
      <c r="BH52" s="31">
        <v>-6.5734779999999998E-3</v>
      </c>
      <c r="BI52" s="31">
        <v>-6.0782550000000003E-3</v>
      </c>
      <c r="BJ52" s="31">
        <v>-6.5734779999999998E-3</v>
      </c>
      <c r="BK52" s="31">
        <v>-4.9505290000000004E-3</v>
      </c>
      <c r="BL52" s="31">
        <v>-3.022196E-3</v>
      </c>
      <c r="BM52" s="31">
        <v>-5.541748E-3</v>
      </c>
      <c r="BN52" s="31">
        <v>-1.7427160000000001E-3</v>
      </c>
      <c r="BO52" s="31">
        <v>-3.9064649999999996E-3</v>
      </c>
      <c r="BP52" s="31">
        <v>-6.5734779999999998E-3</v>
      </c>
      <c r="BQ52" s="31">
        <v>-3.022196E-3</v>
      </c>
      <c r="BR52" s="31">
        <v>-3.9064649999999996E-3</v>
      </c>
      <c r="BS52" s="31">
        <v>-3.9064649999999996E-3</v>
      </c>
      <c r="BT52" s="31">
        <v>-4.2819679999999997E-3</v>
      </c>
      <c r="BU52" s="31">
        <v>-1.7427160000000001E-3</v>
      </c>
      <c r="BV52" s="31">
        <v>-2.4660910000000001E-3</v>
      </c>
      <c r="BW52" s="31">
        <v>-5.8158569999999998E-3</v>
      </c>
      <c r="BX52" s="31">
        <v>-3.9064649999999996E-3</v>
      </c>
      <c r="BY52" s="31">
        <v>-5.541748E-3</v>
      </c>
      <c r="BZ52" s="31">
        <v>-4.6279219999999996E-3</v>
      </c>
      <c r="CA52" s="31">
        <v>-6.5734779999999998E-3</v>
      </c>
      <c r="CB52" s="31">
        <v>-7.8864759999999999E-3</v>
      </c>
      <c r="CC52" s="31">
        <v>-3.4918879999999998E-3</v>
      </c>
      <c r="CD52" s="31">
        <v>-5.254094E-3</v>
      </c>
      <c r="CE52" s="31">
        <v>-4.6279219999999996E-3</v>
      </c>
      <c r="CF52" s="31">
        <v>-3.9064649999999996E-3</v>
      </c>
      <c r="CG52" s="31">
        <v>-5.8158569999999998E-3</v>
      </c>
      <c r="CH52" s="31">
        <v>-7.8864759999999999E-3</v>
      </c>
      <c r="CI52" s="31">
        <v>-6.5734779999999998E-3</v>
      </c>
      <c r="CJ52" s="31">
        <v>-6.8084579999999999E-3</v>
      </c>
      <c r="CK52" s="31">
        <v>-3.9064649999999996E-3</v>
      </c>
      <c r="CL52" s="31">
        <v>-6.8084579999999999E-3</v>
      </c>
      <c r="CM52" s="31">
        <v>-4.6279219999999996E-3</v>
      </c>
      <c r="CN52" s="31">
        <v>-4.6279219999999996E-3</v>
      </c>
      <c r="CO52" s="31">
        <v>-3.4918879999999998E-3</v>
      </c>
      <c r="CP52" s="31">
        <v>-4.2819679999999997E-3</v>
      </c>
      <c r="CQ52" s="31">
        <v>6.3131699999999999E-2</v>
      </c>
      <c r="CR52" s="31">
        <v>2.3717229999999999E-2</v>
      </c>
      <c r="CS52" s="31">
        <v>0.43778833719999999</v>
      </c>
      <c r="CT52" s="31">
        <v>-9.8795289999999997E-3</v>
      </c>
      <c r="CU52" s="33">
        <v>-1.225644E-2</v>
      </c>
    </row>
    <row r="53" spans="1:99" ht="15" thickBot="1" x14ac:dyDescent="0.35">
      <c r="A53" s="34" t="s">
        <v>74</v>
      </c>
      <c r="B53" s="53">
        <v>-5.5196330000000002E-2</v>
      </c>
      <c r="C53" s="53">
        <v>-5.5970190000000003E-2</v>
      </c>
      <c r="D53" s="30">
        <v>-3.2487592000000003E-2</v>
      </c>
      <c r="E53" s="31">
        <v>0.50661160999999999</v>
      </c>
      <c r="F53" s="31">
        <v>-1.4216746000000001E-2</v>
      </c>
      <c r="G53" s="31">
        <v>-5.9338439999999999E-2</v>
      </c>
      <c r="H53" s="31">
        <v>-4.8693729999999998E-2</v>
      </c>
      <c r="I53" s="31">
        <v>3.928019E-2</v>
      </c>
      <c r="J53" s="31">
        <v>5.5367960000000001E-2</v>
      </c>
      <c r="K53" s="31">
        <v>-3.093457E-3</v>
      </c>
      <c r="L53" s="31">
        <v>-3.1271865000000003E-2</v>
      </c>
      <c r="M53" s="31">
        <v>-3.9645590000000003E-3</v>
      </c>
      <c r="N53" s="31">
        <v>1.5881098999999999E-2</v>
      </c>
      <c r="O53" s="31">
        <v>-6.2115200000000003E-4</v>
      </c>
      <c r="P53" s="31">
        <v>-2.4363345000000002E-2</v>
      </c>
      <c r="Q53" s="31">
        <v>2.2139953E-3</v>
      </c>
      <c r="R53" s="31">
        <v>-5.2749193999999999E-2</v>
      </c>
      <c r="S53" s="31">
        <v>-8.3228590000000002E-3</v>
      </c>
      <c r="T53" s="31">
        <v>-8.3228590000000002E-3</v>
      </c>
      <c r="U53" s="31">
        <v>-8.3228590000000002E-3</v>
      </c>
      <c r="V53" s="31">
        <v>-9.6283900000000006E-3</v>
      </c>
      <c r="W53" s="31">
        <v>-8.7785250000000006E-3</v>
      </c>
      <c r="X53" s="31">
        <v>-1.0785083000000001E-2</v>
      </c>
      <c r="Y53" s="31">
        <v>-1.5923139999999999E-2</v>
      </c>
      <c r="Z53" s="31">
        <v>-1.2492741E-2</v>
      </c>
      <c r="AA53" s="31">
        <v>-1.1496012999999999E-2</v>
      </c>
      <c r="AB53" s="31">
        <v>-2.7605860000000002E-3</v>
      </c>
      <c r="AC53" s="31">
        <v>-7.3309600000000001E-3</v>
      </c>
      <c r="AD53" s="31">
        <v>-6.1881189999999997E-3</v>
      </c>
      <c r="AE53" s="31">
        <v>-5.5313999999999997E-3</v>
      </c>
      <c r="AF53" s="31">
        <v>-6.1881189999999997E-3</v>
      </c>
      <c r="AG53" s="31">
        <v>-7.8419920000000008E-3</v>
      </c>
      <c r="AH53" s="31">
        <v>-9.2127330000000007E-3</v>
      </c>
      <c r="AI53" s="31">
        <v>-1.0027807999999999E-2</v>
      </c>
      <c r="AJ53" s="31">
        <v>-9.2127330000000007E-3</v>
      </c>
      <c r="AK53" s="31">
        <v>-2.7605860000000002E-3</v>
      </c>
      <c r="AL53" s="31">
        <v>-1.0412858000000001E-2</v>
      </c>
      <c r="AM53" s="31">
        <v>-6.7829429999999996E-3</v>
      </c>
      <c r="AN53" s="31">
        <v>-8.3228590000000002E-3</v>
      </c>
      <c r="AO53" s="31">
        <v>-1.5129350999999999E-2</v>
      </c>
      <c r="AP53" s="31">
        <v>-1.1496012999999999E-2</v>
      </c>
      <c r="AQ53" s="31">
        <v>-1.6684899999999999E-2</v>
      </c>
      <c r="AR53" s="31">
        <v>-1.3719758E-2</v>
      </c>
      <c r="AS53" s="31">
        <v>-8.7785250000000006E-3</v>
      </c>
      <c r="AT53" s="31">
        <v>-1.2168747000000001E-2</v>
      </c>
      <c r="AU53" s="31">
        <v>-1.6684899999999999E-2</v>
      </c>
      <c r="AV53" s="31">
        <v>-1.3719758E-2</v>
      </c>
      <c r="AW53" s="31">
        <v>-1.2492741E-2</v>
      </c>
      <c r="AX53" s="31">
        <v>-1.0027807999999999E-2</v>
      </c>
      <c r="AY53" s="31">
        <v>-4.787375E-3</v>
      </c>
      <c r="AZ53" s="31">
        <v>-3.9064649999999996E-3</v>
      </c>
      <c r="BA53" s="31">
        <v>1</v>
      </c>
      <c r="BB53" s="31">
        <v>-8.7785250000000006E-3</v>
      </c>
      <c r="BC53" s="31">
        <v>-5.5313999999999997E-3</v>
      </c>
      <c r="BD53" s="31">
        <v>-5.5313999999999997E-3</v>
      </c>
      <c r="BE53" s="31">
        <v>-1.1145772E-2</v>
      </c>
      <c r="BF53" s="31">
        <v>-7.3309600000000001E-3</v>
      </c>
      <c r="BG53" s="31">
        <v>-7.8419920000000008E-3</v>
      </c>
      <c r="BH53" s="31">
        <v>-1.0412858000000001E-2</v>
      </c>
      <c r="BI53" s="31">
        <v>-9.6283900000000006E-3</v>
      </c>
      <c r="BJ53" s="31">
        <v>-1.0412858000000001E-2</v>
      </c>
      <c r="BK53" s="31">
        <v>-7.8419920000000008E-3</v>
      </c>
      <c r="BL53" s="31">
        <v>-4.787375E-3</v>
      </c>
      <c r="BM53" s="31">
        <v>-8.7785250000000006E-3</v>
      </c>
      <c r="BN53" s="31">
        <v>-2.7605860000000002E-3</v>
      </c>
      <c r="BO53" s="31">
        <v>-6.1881189999999997E-3</v>
      </c>
      <c r="BP53" s="31">
        <v>-1.0412858000000001E-2</v>
      </c>
      <c r="BQ53" s="31">
        <v>-4.787375E-3</v>
      </c>
      <c r="BR53" s="31">
        <v>-6.1881189999999997E-3</v>
      </c>
      <c r="BS53" s="31">
        <v>-6.1881189999999997E-3</v>
      </c>
      <c r="BT53" s="31">
        <v>-6.7829429999999996E-3</v>
      </c>
      <c r="BU53" s="31">
        <v>-2.7605860000000002E-3</v>
      </c>
      <c r="BV53" s="31">
        <v>-3.9064649999999996E-3</v>
      </c>
      <c r="BW53" s="31">
        <v>-9.2127330000000007E-3</v>
      </c>
      <c r="BX53" s="31">
        <v>-6.1881189999999997E-3</v>
      </c>
      <c r="BY53" s="31">
        <v>-8.7785250000000006E-3</v>
      </c>
      <c r="BZ53" s="31">
        <v>-7.3309600000000001E-3</v>
      </c>
      <c r="CA53" s="31">
        <v>-1.0412858000000001E-2</v>
      </c>
      <c r="CB53" s="31">
        <v>-1.2492741E-2</v>
      </c>
      <c r="CC53" s="31">
        <v>-5.5313999999999997E-3</v>
      </c>
      <c r="CD53" s="31">
        <v>-8.3228590000000002E-3</v>
      </c>
      <c r="CE53" s="31">
        <v>-7.3309600000000001E-3</v>
      </c>
      <c r="CF53" s="31">
        <v>-6.1881189999999997E-3</v>
      </c>
      <c r="CG53" s="31">
        <v>-9.2127330000000007E-3</v>
      </c>
      <c r="CH53" s="31">
        <v>-1.2492741E-2</v>
      </c>
      <c r="CI53" s="31">
        <v>-1.0412858000000001E-2</v>
      </c>
      <c r="CJ53" s="31">
        <v>-1.0785083000000001E-2</v>
      </c>
      <c r="CK53" s="31">
        <v>-6.1881189999999997E-3</v>
      </c>
      <c r="CL53" s="31">
        <v>-1.0785083000000001E-2</v>
      </c>
      <c r="CM53" s="31">
        <v>-7.3309600000000001E-3</v>
      </c>
      <c r="CN53" s="31">
        <v>-7.3309600000000001E-3</v>
      </c>
      <c r="CO53" s="31">
        <v>-5.5313999999999997E-3</v>
      </c>
      <c r="CP53" s="31">
        <v>-6.7829429999999996E-3</v>
      </c>
      <c r="CQ53" s="31">
        <v>7.4557810000000002E-2</v>
      </c>
      <c r="CR53" s="31">
        <v>3.7569789999999999E-2</v>
      </c>
      <c r="CS53" s="31">
        <v>5.9184729999999996E-3</v>
      </c>
      <c r="CT53" s="31">
        <v>1.4216746000000001E-2</v>
      </c>
      <c r="CU53" s="33">
        <v>5.9338439999999999E-2</v>
      </c>
    </row>
    <row r="54" spans="1:99" ht="15" thickBot="1" x14ac:dyDescent="0.35">
      <c r="A54" s="34" t="s">
        <v>75</v>
      </c>
      <c r="B54" s="53">
        <v>-7.1135119999999996E-2</v>
      </c>
      <c r="C54" s="53">
        <v>-9.5930009999999996E-2</v>
      </c>
      <c r="D54" s="30">
        <v>-3.5113613000000002E-2</v>
      </c>
      <c r="E54" s="31">
        <v>1.4619989999999999E-2</v>
      </c>
      <c r="F54" s="31">
        <v>-8.1917719E-2</v>
      </c>
      <c r="G54" s="31">
        <v>0.11130195</v>
      </c>
      <c r="H54" s="31">
        <v>-8.2878900000000005E-2</v>
      </c>
      <c r="I54" s="31">
        <v>0.10267216</v>
      </c>
      <c r="J54" s="31">
        <v>-5.4251199999999999E-2</v>
      </c>
      <c r="K54" s="31">
        <v>2.0779606999999999E-2</v>
      </c>
      <c r="L54" s="31">
        <v>2.4307234E-2</v>
      </c>
      <c r="M54" s="31">
        <v>1.1546345E-2</v>
      </c>
      <c r="N54" s="31">
        <v>-6.7522069999999997E-3</v>
      </c>
      <c r="O54" s="31">
        <v>4.4579215999999998E-2</v>
      </c>
      <c r="P54" s="31">
        <v>3.6090141999999999E-2</v>
      </c>
      <c r="Q54" s="31">
        <v>3.2950168999999999E-3</v>
      </c>
      <c r="R54" s="31">
        <v>6.9410176000000004E-2</v>
      </c>
      <c r="S54" s="31">
        <v>-1.1806888E-2</v>
      </c>
      <c r="T54" s="31">
        <v>-1.1806888E-2</v>
      </c>
      <c r="U54" s="31">
        <v>-1.1806888E-2</v>
      </c>
      <c r="V54" s="31">
        <v>-1.3658927E-2</v>
      </c>
      <c r="W54" s="31">
        <v>-1.24533E-2</v>
      </c>
      <c r="X54" s="31">
        <v>-1.5299823000000001E-2</v>
      </c>
      <c r="Y54" s="31">
        <v>-2.258872E-2</v>
      </c>
      <c r="Z54" s="31">
        <v>-1.7722321999999999E-2</v>
      </c>
      <c r="AA54" s="31">
        <v>-1.6308355E-2</v>
      </c>
      <c r="AB54" s="31">
        <v>-3.9161939999999996E-3</v>
      </c>
      <c r="AC54" s="31">
        <v>-1.0399769999999999E-2</v>
      </c>
      <c r="AD54" s="31">
        <v>-8.7785250000000006E-3</v>
      </c>
      <c r="AE54" s="31">
        <v>-7.8468970000000002E-3</v>
      </c>
      <c r="AF54" s="31">
        <v>-8.7785250000000006E-3</v>
      </c>
      <c r="AG54" s="31">
        <v>-1.1124725E-2</v>
      </c>
      <c r="AH54" s="31">
        <v>-1.3069272E-2</v>
      </c>
      <c r="AI54" s="31">
        <v>-1.4225544999999999E-2</v>
      </c>
      <c r="AJ54" s="31">
        <v>-1.3069272E-2</v>
      </c>
      <c r="AK54" s="31">
        <v>-3.9161939999999996E-3</v>
      </c>
      <c r="AL54" s="31">
        <v>-1.4771780999999999E-2</v>
      </c>
      <c r="AM54" s="31">
        <v>-9.6223490000000005E-3</v>
      </c>
      <c r="AN54" s="31">
        <v>-1.1806888E-2</v>
      </c>
      <c r="AO54" s="31">
        <v>-2.1462643E-2</v>
      </c>
      <c r="AP54" s="31">
        <v>-1.6308355E-2</v>
      </c>
      <c r="AQ54" s="31">
        <v>-2.366936E-2</v>
      </c>
      <c r="AR54" s="31">
        <v>-1.9462980000000001E-2</v>
      </c>
      <c r="AS54" s="31">
        <v>-1.24533E-2</v>
      </c>
      <c r="AT54" s="31">
        <v>-1.7262702000000001E-2</v>
      </c>
      <c r="AU54" s="31">
        <v>-2.366936E-2</v>
      </c>
      <c r="AV54" s="31">
        <v>-1.9462980000000001E-2</v>
      </c>
      <c r="AW54" s="31">
        <v>-1.7722321999999999E-2</v>
      </c>
      <c r="AX54" s="31">
        <v>-1.4225544999999999E-2</v>
      </c>
      <c r="AY54" s="31">
        <v>-6.7914159999999998E-3</v>
      </c>
      <c r="AZ54" s="31">
        <v>-5.541748E-3</v>
      </c>
      <c r="BA54" s="31">
        <v>-8.7785250000000006E-3</v>
      </c>
      <c r="BB54" s="31">
        <v>1</v>
      </c>
      <c r="BC54" s="31">
        <v>-7.8468970000000002E-3</v>
      </c>
      <c r="BD54" s="31">
        <v>-7.8468970000000002E-3</v>
      </c>
      <c r="BE54" s="31">
        <v>-1.5811499E-2</v>
      </c>
      <c r="BF54" s="31">
        <v>-1.0399769999999999E-2</v>
      </c>
      <c r="BG54" s="31">
        <v>-1.1124725E-2</v>
      </c>
      <c r="BH54" s="31">
        <v>-1.4771780999999999E-2</v>
      </c>
      <c r="BI54" s="31">
        <v>-1.3658927E-2</v>
      </c>
      <c r="BJ54" s="31">
        <v>-1.4771780999999999E-2</v>
      </c>
      <c r="BK54" s="31">
        <v>-1.1124725E-2</v>
      </c>
      <c r="BL54" s="31">
        <v>-6.7914159999999998E-3</v>
      </c>
      <c r="BM54" s="31">
        <v>-1.24533E-2</v>
      </c>
      <c r="BN54" s="31">
        <v>-3.9161939999999996E-3</v>
      </c>
      <c r="BO54" s="31">
        <v>-8.7785250000000006E-3</v>
      </c>
      <c r="BP54" s="31">
        <v>-1.4771780999999999E-2</v>
      </c>
      <c r="BQ54" s="31">
        <v>-6.7914159999999998E-3</v>
      </c>
      <c r="BR54" s="31">
        <v>-8.7785250000000006E-3</v>
      </c>
      <c r="BS54" s="31">
        <v>-8.7785250000000006E-3</v>
      </c>
      <c r="BT54" s="31">
        <v>-9.6223490000000005E-3</v>
      </c>
      <c r="BU54" s="31">
        <v>-3.9161939999999996E-3</v>
      </c>
      <c r="BV54" s="31">
        <v>-5.541748E-3</v>
      </c>
      <c r="BW54" s="31">
        <v>-1.3069272E-2</v>
      </c>
      <c r="BX54" s="31">
        <v>-8.7785250000000006E-3</v>
      </c>
      <c r="BY54" s="31">
        <v>-1.24533E-2</v>
      </c>
      <c r="BZ54" s="31">
        <v>-1.0399769999999999E-2</v>
      </c>
      <c r="CA54" s="31">
        <v>-1.4771780999999999E-2</v>
      </c>
      <c r="CB54" s="31">
        <v>-1.7722321999999999E-2</v>
      </c>
      <c r="CC54" s="31">
        <v>-7.8468970000000002E-3</v>
      </c>
      <c r="CD54" s="31">
        <v>-1.1806888E-2</v>
      </c>
      <c r="CE54" s="31">
        <v>-1.0399769999999999E-2</v>
      </c>
      <c r="CF54" s="31">
        <v>-8.7785250000000006E-3</v>
      </c>
      <c r="CG54" s="31">
        <v>-1.3069272E-2</v>
      </c>
      <c r="CH54" s="31">
        <v>-1.7722321999999999E-2</v>
      </c>
      <c r="CI54" s="31">
        <v>-1.4771780999999999E-2</v>
      </c>
      <c r="CJ54" s="31">
        <v>-1.5299823000000001E-2</v>
      </c>
      <c r="CK54" s="31">
        <v>-8.7785250000000006E-3</v>
      </c>
      <c r="CL54" s="31">
        <v>-1.5299823000000001E-2</v>
      </c>
      <c r="CM54" s="31">
        <v>-1.0399769999999999E-2</v>
      </c>
      <c r="CN54" s="31">
        <v>-1.0399769999999999E-2</v>
      </c>
      <c r="CO54" s="31">
        <v>-7.8468970000000002E-3</v>
      </c>
      <c r="CP54" s="31">
        <v>-9.6223490000000005E-3</v>
      </c>
      <c r="CQ54" s="31">
        <v>0.14186823000000001</v>
      </c>
      <c r="CR54" s="31">
        <v>-3.2789930000000002E-2</v>
      </c>
      <c r="CS54" s="31">
        <v>6.2891510600000006E-2</v>
      </c>
      <c r="CT54" s="31">
        <v>8.1917719E-2</v>
      </c>
      <c r="CU54" s="33">
        <v>-0.11130195</v>
      </c>
    </row>
    <row r="55" spans="1:99" ht="15" thickBot="1" x14ac:dyDescent="0.35">
      <c r="A55" s="34" t="s">
        <v>76</v>
      </c>
      <c r="B55" s="53">
        <v>-0.13316763000000001</v>
      </c>
      <c r="C55" s="53">
        <v>-0.17695757000000001</v>
      </c>
      <c r="D55" s="30">
        <v>-4.2668115E-2</v>
      </c>
      <c r="E55" s="31">
        <v>-2.96739E-2</v>
      </c>
      <c r="F55" s="31">
        <v>-6.4720654000000002E-2</v>
      </c>
      <c r="G55" s="31">
        <v>8.8165499999999994E-2</v>
      </c>
      <c r="H55" s="31">
        <v>-5.187369E-2</v>
      </c>
      <c r="I55" s="31">
        <v>9.4103229999999996E-2</v>
      </c>
      <c r="J55" s="31">
        <v>-2.5456960000000001E-2</v>
      </c>
      <c r="K55" s="31">
        <v>-3.7789191999999999E-2</v>
      </c>
      <c r="L55" s="31">
        <v>-5.6282850000000002E-3</v>
      </c>
      <c r="M55" s="31">
        <v>-6.7766720000000001E-3</v>
      </c>
      <c r="N55" s="31">
        <v>-2.2704914999999999E-2</v>
      </c>
      <c r="O55" s="31">
        <v>-1.1949675999999999E-2</v>
      </c>
      <c r="P55" s="31">
        <v>8.9783780000000004E-3</v>
      </c>
      <c r="Q55" s="31">
        <v>-1.0375586799999999E-2</v>
      </c>
      <c r="R55" s="31">
        <v>-2.5194935000000002E-2</v>
      </c>
      <c r="S55" s="31">
        <v>-7.4395889999999999E-3</v>
      </c>
      <c r="T55" s="31">
        <v>-7.4395889999999999E-3</v>
      </c>
      <c r="U55" s="31">
        <v>-7.4395889999999999E-3</v>
      </c>
      <c r="V55" s="31">
        <v>-8.6065699999999992E-3</v>
      </c>
      <c r="W55" s="31">
        <v>-7.8468970000000002E-3</v>
      </c>
      <c r="X55" s="31">
        <v>-9.6405080000000008E-3</v>
      </c>
      <c r="Y55" s="31">
        <v>-1.4233289999999999E-2</v>
      </c>
      <c r="Z55" s="31">
        <v>-1.1166939000000001E-2</v>
      </c>
      <c r="AA55" s="31">
        <v>-1.027599E-2</v>
      </c>
      <c r="AB55" s="31">
        <v>-2.4676170000000001E-3</v>
      </c>
      <c r="AC55" s="31">
        <v>-6.5529560000000004E-3</v>
      </c>
      <c r="AD55" s="31">
        <v>-5.5313999999999997E-3</v>
      </c>
      <c r="AE55" s="31">
        <v>-4.9443760000000003E-3</v>
      </c>
      <c r="AF55" s="31">
        <v>-5.5313999999999997E-3</v>
      </c>
      <c r="AG55" s="31">
        <v>-7.009754E-3</v>
      </c>
      <c r="AH55" s="31">
        <v>-8.2350240000000005E-3</v>
      </c>
      <c r="AI55" s="31">
        <v>-8.9635989999999992E-3</v>
      </c>
      <c r="AJ55" s="31">
        <v>-8.2350240000000005E-3</v>
      </c>
      <c r="AK55" s="31">
        <v>-2.4676170000000001E-3</v>
      </c>
      <c r="AL55" s="31">
        <v>-9.3077850000000007E-3</v>
      </c>
      <c r="AM55" s="31">
        <v>-6.0630980000000003E-3</v>
      </c>
      <c r="AN55" s="31">
        <v>-7.4395889999999999E-3</v>
      </c>
      <c r="AO55" s="31">
        <v>-1.3523736999999999E-2</v>
      </c>
      <c r="AP55" s="31">
        <v>-1.027599E-2</v>
      </c>
      <c r="AQ55" s="31">
        <v>-1.4914200000000001E-2</v>
      </c>
      <c r="AR55" s="31">
        <v>-1.2263738E-2</v>
      </c>
      <c r="AS55" s="31">
        <v>-7.8468970000000002E-3</v>
      </c>
      <c r="AT55" s="31">
        <v>-1.0877329E-2</v>
      </c>
      <c r="AU55" s="31">
        <v>-1.4914200000000001E-2</v>
      </c>
      <c r="AV55" s="31">
        <v>-1.2263738E-2</v>
      </c>
      <c r="AW55" s="31">
        <v>-1.1166939000000001E-2</v>
      </c>
      <c r="AX55" s="31">
        <v>-8.9635989999999992E-3</v>
      </c>
      <c r="AY55" s="31">
        <v>-4.2793110000000001E-3</v>
      </c>
      <c r="AZ55" s="31">
        <v>-3.4918879999999998E-3</v>
      </c>
      <c r="BA55" s="31">
        <v>-5.5313999999999997E-3</v>
      </c>
      <c r="BB55" s="31">
        <v>-7.8468970000000002E-3</v>
      </c>
      <c r="BC55" s="31">
        <v>1</v>
      </c>
      <c r="BD55" s="31">
        <v>-4.9443760000000003E-3</v>
      </c>
      <c r="BE55" s="31">
        <v>-9.9629179999999994E-3</v>
      </c>
      <c r="BF55" s="31">
        <v>-6.5529560000000004E-3</v>
      </c>
      <c r="BG55" s="31">
        <v>-7.009754E-3</v>
      </c>
      <c r="BH55" s="31">
        <v>-9.3077850000000007E-3</v>
      </c>
      <c r="BI55" s="31">
        <v>-8.6065699999999992E-3</v>
      </c>
      <c r="BJ55" s="31">
        <v>-9.3077850000000007E-3</v>
      </c>
      <c r="BK55" s="31">
        <v>-7.009754E-3</v>
      </c>
      <c r="BL55" s="31">
        <v>-4.2793110000000001E-3</v>
      </c>
      <c r="BM55" s="31">
        <v>-7.8468970000000002E-3</v>
      </c>
      <c r="BN55" s="31">
        <v>-2.4676170000000001E-3</v>
      </c>
      <c r="BO55" s="31">
        <v>-5.5313999999999997E-3</v>
      </c>
      <c r="BP55" s="31">
        <v>-9.3077850000000007E-3</v>
      </c>
      <c r="BQ55" s="31">
        <v>-4.2793110000000001E-3</v>
      </c>
      <c r="BR55" s="31">
        <v>-5.5313999999999997E-3</v>
      </c>
      <c r="BS55" s="31">
        <v>-5.5313999999999997E-3</v>
      </c>
      <c r="BT55" s="31">
        <v>-6.0630980000000003E-3</v>
      </c>
      <c r="BU55" s="31">
        <v>-2.4676170000000001E-3</v>
      </c>
      <c r="BV55" s="31">
        <v>-3.4918879999999998E-3</v>
      </c>
      <c r="BW55" s="31">
        <v>-8.2350240000000005E-3</v>
      </c>
      <c r="BX55" s="31">
        <v>-5.5313999999999997E-3</v>
      </c>
      <c r="BY55" s="31">
        <v>-7.8468970000000002E-3</v>
      </c>
      <c r="BZ55" s="31">
        <v>-6.5529560000000004E-3</v>
      </c>
      <c r="CA55" s="31">
        <v>-9.3077850000000007E-3</v>
      </c>
      <c r="CB55" s="31">
        <v>-1.1166939000000001E-2</v>
      </c>
      <c r="CC55" s="31">
        <v>-4.9443760000000003E-3</v>
      </c>
      <c r="CD55" s="31">
        <v>-7.4395889999999999E-3</v>
      </c>
      <c r="CE55" s="31">
        <v>-6.5529560000000004E-3</v>
      </c>
      <c r="CF55" s="31">
        <v>-5.5313999999999997E-3</v>
      </c>
      <c r="CG55" s="31">
        <v>-8.2350240000000005E-3</v>
      </c>
      <c r="CH55" s="31">
        <v>-1.1166939000000001E-2</v>
      </c>
      <c r="CI55" s="31">
        <v>-9.3077850000000007E-3</v>
      </c>
      <c r="CJ55" s="31">
        <v>-9.6405080000000008E-3</v>
      </c>
      <c r="CK55" s="31">
        <v>-5.5313999999999997E-3</v>
      </c>
      <c r="CL55" s="31">
        <v>-9.6405080000000008E-3</v>
      </c>
      <c r="CM55" s="31">
        <v>-6.5529560000000004E-3</v>
      </c>
      <c r="CN55" s="31">
        <v>-6.5529560000000004E-3</v>
      </c>
      <c r="CO55" s="31">
        <v>-4.9443760000000003E-3</v>
      </c>
      <c r="CP55" s="31">
        <v>-6.0630980000000003E-3</v>
      </c>
      <c r="CQ55" s="31">
        <v>0.14625874</v>
      </c>
      <c r="CR55" s="31">
        <v>3.3582670000000002E-2</v>
      </c>
      <c r="CS55" s="31">
        <v>0.10301074</v>
      </c>
      <c r="CT55" s="31">
        <v>6.4720654000000002E-2</v>
      </c>
      <c r="CU55" s="33">
        <v>-8.8165499999999994E-2</v>
      </c>
    </row>
    <row r="56" spans="1:99" ht="15" thickBot="1" x14ac:dyDescent="0.35">
      <c r="A56" s="34" t="s">
        <v>77</v>
      </c>
      <c r="B56" s="53">
        <v>-6.9223779999999999E-2</v>
      </c>
      <c r="C56" s="53">
        <v>-7.4163300000000001E-2</v>
      </c>
      <c r="D56" s="30">
        <v>-4.7679367E-2</v>
      </c>
      <c r="E56" s="31">
        <v>-3.4152370000000001E-2</v>
      </c>
      <c r="F56" s="31">
        <v>-6.4715093000000001E-2</v>
      </c>
      <c r="G56" s="31">
        <v>8.7247030000000003E-2</v>
      </c>
      <c r="H56" s="31">
        <v>-5.0172590000000003E-2</v>
      </c>
      <c r="I56" s="31">
        <v>1.056672E-2</v>
      </c>
      <c r="J56" s="31">
        <v>-1.448819E-2</v>
      </c>
      <c r="K56" s="31">
        <v>-5.3199324999999999E-2</v>
      </c>
      <c r="L56" s="31">
        <v>-2.1417528000000002E-2</v>
      </c>
      <c r="M56" s="31">
        <v>0.13211071799999999</v>
      </c>
      <c r="N56" s="31">
        <v>8.9314824000000001E-2</v>
      </c>
      <c r="O56" s="31">
        <v>0.205179744</v>
      </c>
      <c r="P56" s="31">
        <v>0.16993185199999999</v>
      </c>
      <c r="Q56" s="31">
        <v>0.1060149172</v>
      </c>
      <c r="R56" s="31">
        <v>-2.9800209999999998E-3</v>
      </c>
      <c r="S56" s="31">
        <v>-7.4395889999999999E-3</v>
      </c>
      <c r="T56" s="31">
        <v>-7.4395889999999999E-3</v>
      </c>
      <c r="U56" s="31">
        <v>-7.4395889999999999E-3</v>
      </c>
      <c r="V56" s="31">
        <v>-8.6065699999999992E-3</v>
      </c>
      <c r="W56" s="31">
        <v>-7.8468970000000002E-3</v>
      </c>
      <c r="X56" s="31">
        <v>-9.6405080000000008E-3</v>
      </c>
      <c r="Y56" s="31">
        <v>-1.4233289999999999E-2</v>
      </c>
      <c r="Z56" s="31">
        <v>-1.1166939000000001E-2</v>
      </c>
      <c r="AA56" s="31">
        <v>-1.027599E-2</v>
      </c>
      <c r="AB56" s="31">
        <v>-2.4676170000000001E-3</v>
      </c>
      <c r="AC56" s="31">
        <v>-6.5529560000000004E-3</v>
      </c>
      <c r="AD56" s="31">
        <v>-5.5313999999999997E-3</v>
      </c>
      <c r="AE56" s="31">
        <v>-4.9443760000000003E-3</v>
      </c>
      <c r="AF56" s="31">
        <v>-5.5313999999999997E-3</v>
      </c>
      <c r="AG56" s="31">
        <v>-7.009754E-3</v>
      </c>
      <c r="AH56" s="31">
        <v>-8.2350240000000005E-3</v>
      </c>
      <c r="AI56" s="31">
        <v>-8.9635989999999992E-3</v>
      </c>
      <c r="AJ56" s="31">
        <v>-8.2350240000000005E-3</v>
      </c>
      <c r="AK56" s="31">
        <v>-2.4676170000000001E-3</v>
      </c>
      <c r="AL56" s="31">
        <v>-9.3077850000000007E-3</v>
      </c>
      <c r="AM56" s="31">
        <v>-6.0630980000000003E-3</v>
      </c>
      <c r="AN56" s="31">
        <v>-7.4395889999999999E-3</v>
      </c>
      <c r="AO56" s="31">
        <v>-1.3523736999999999E-2</v>
      </c>
      <c r="AP56" s="31">
        <v>-1.027599E-2</v>
      </c>
      <c r="AQ56" s="31">
        <v>-1.4914200000000001E-2</v>
      </c>
      <c r="AR56" s="31">
        <v>-1.2263738E-2</v>
      </c>
      <c r="AS56" s="31">
        <v>-7.8468970000000002E-3</v>
      </c>
      <c r="AT56" s="31">
        <v>-1.0877329E-2</v>
      </c>
      <c r="AU56" s="31">
        <v>-1.4914200000000001E-2</v>
      </c>
      <c r="AV56" s="31">
        <v>-1.2263738E-2</v>
      </c>
      <c r="AW56" s="31">
        <v>-1.1166939000000001E-2</v>
      </c>
      <c r="AX56" s="31">
        <v>-8.9635989999999992E-3</v>
      </c>
      <c r="AY56" s="31">
        <v>-4.2793110000000001E-3</v>
      </c>
      <c r="AZ56" s="31">
        <v>-3.4918879999999998E-3</v>
      </c>
      <c r="BA56" s="31">
        <v>-5.5313999999999997E-3</v>
      </c>
      <c r="BB56" s="31">
        <v>-7.8468970000000002E-3</v>
      </c>
      <c r="BC56" s="31">
        <v>-4.9443760000000003E-3</v>
      </c>
      <c r="BD56" s="31">
        <v>1</v>
      </c>
      <c r="BE56" s="31">
        <v>-9.9629179999999994E-3</v>
      </c>
      <c r="BF56" s="31">
        <v>-6.5529560000000004E-3</v>
      </c>
      <c r="BG56" s="31">
        <v>-7.009754E-3</v>
      </c>
      <c r="BH56" s="31">
        <v>-9.3077850000000007E-3</v>
      </c>
      <c r="BI56" s="31">
        <v>-8.6065699999999992E-3</v>
      </c>
      <c r="BJ56" s="31">
        <v>-9.3077850000000007E-3</v>
      </c>
      <c r="BK56" s="31">
        <v>-7.009754E-3</v>
      </c>
      <c r="BL56" s="31">
        <v>-4.2793110000000001E-3</v>
      </c>
      <c r="BM56" s="31">
        <v>-7.8468970000000002E-3</v>
      </c>
      <c r="BN56" s="31">
        <v>-2.4676170000000001E-3</v>
      </c>
      <c r="BO56" s="31">
        <v>-5.5313999999999997E-3</v>
      </c>
      <c r="BP56" s="31">
        <v>-9.3077850000000007E-3</v>
      </c>
      <c r="BQ56" s="31">
        <v>-4.2793110000000001E-3</v>
      </c>
      <c r="BR56" s="31">
        <v>-5.5313999999999997E-3</v>
      </c>
      <c r="BS56" s="31">
        <v>-5.5313999999999997E-3</v>
      </c>
      <c r="BT56" s="31">
        <v>-6.0630980000000003E-3</v>
      </c>
      <c r="BU56" s="31">
        <v>-2.4676170000000001E-3</v>
      </c>
      <c r="BV56" s="31">
        <v>-3.4918879999999998E-3</v>
      </c>
      <c r="BW56" s="31">
        <v>-8.2350240000000005E-3</v>
      </c>
      <c r="BX56" s="31">
        <v>-5.5313999999999997E-3</v>
      </c>
      <c r="BY56" s="31">
        <v>-7.8468970000000002E-3</v>
      </c>
      <c r="BZ56" s="31">
        <v>-6.5529560000000004E-3</v>
      </c>
      <c r="CA56" s="31">
        <v>-9.3077850000000007E-3</v>
      </c>
      <c r="CB56" s="31">
        <v>-1.1166939000000001E-2</v>
      </c>
      <c r="CC56" s="31">
        <v>-4.9443760000000003E-3</v>
      </c>
      <c r="CD56" s="31">
        <v>-7.4395889999999999E-3</v>
      </c>
      <c r="CE56" s="31">
        <v>-6.5529560000000004E-3</v>
      </c>
      <c r="CF56" s="31">
        <v>-5.5313999999999997E-3</v>
      </c>
      <c r="CG56" s="31">
        <v>-8.2350240000000005E-3</v>
      </c>
      <c r="CH56" s="31">
        <v>-1.1166939000000001E-2</v>
      </c>
      <c r="CI56" s="31">
        <v>-9.3077850000000007E-3</v>
      </c>
      <c r="CJ56" s="31">
        <v>-9.6405080000000008E-3</v>
      </c>
      <c r="CK56" s="31">
        <v>-5.5313999999999997E-3</v>
      </c>
      <c r="CL56" s="31">
        <v>-9.6405080000000008E-3</v>
      </c>
      <c r="CM56" s="31">
        <v>-6.5529560000000004E-3</v>
      </c>
      <c r="CN56" s="31">
        <v>-6.5529560000000004E-3</v>
      </c>
      <c r="CO56" s="31">
        <v>-4.9443760000000003E-3</v>
      </c>
      <c r="CP56" s="31">
        <v>-6.0630980000000003E-3</v>
      </c>
      <c r="CQ56" s="31">
        <v>3.252526E-2</v>
      </c>
      <c r="CR56" s="31">
        <v>3.3582670000000002E-2</v>
      </c>
      <c r="CS56" s="31">
        <v>-5.7511473000000004E-3</v>
      </c>
      <c r="CT56" s="31">
        <v>6.4715093000000001E-2</v>
      </c>
      <c r="CU56" s="33">
        <v>-8.7247030000000003E-2</v>
      </c>
    </row>
    <row r="57" spans="1:99" ht="15" thickBot="1" x14ac:dyDescent="0.35">
      <c r="A57" s="34" t="s">
        <v>78</v>
      </c>
      <c r="B57" s="53">
        <v>-0.13566259</v>
      </c>
      <c r="C57" s="53">
        <v>-0.15106625000000001</v>
      </c>
      <c r="D57" s="30">
        <v>-0.10167557200000001</v>
      </c>
      <c r="E57" s="31">
        <v>-6.8888160000000004E-2</v>
      </c>
      <c r="F57" s="31">
        <v>-0.12996391900000001</v>
      </c>
      <c r="G57" s="31">
        <v>0.18181759</v>
      </c>
      <c r="H57" s="31">
        <v>-0.11118981</v>
      </c>
      <c r="I57" s="31">
        <v>0.18345450999999999</v>
      </c>
      <c r="J57" s="31">
        <v>-3.6088519999999999E-2</v>
      </c>
      <c r="K57" s="31">
        <v>-9.0022474000000005E-2</v>
      </c>
      <c r="L57" s="31">
        <v>0.17216636699999999</v>
      </c>
      <c r="M57" s="31">
        <v>9.6296100999999995E-2</v>
      </c>
      <c r="N57" s="31">
        <v>7.0428900000000003E-2</v>
      </c>
      <c r="O57" s="31">
        <v>0.215559944</v>
      </c>
      <c r="P57" s="31">
        <v>0.28106644200000003</v>
      </c>
      <c r="Q57" s="31">
        <v>3.3230185000000002E-2</v>
      </c>
      <c r="R57" s="31">
        <v>0.170989532</v>
      </c>
      <c r="S57" s="31">
        <v>-1.4990774E-2</v>
      </c>
      <c r="T57" s="31">
        <v>-1.4990774E-2</v>
      </c>
      <c r="U57" s="31">
        <v>-1.4990774E-2</v>
      </c>
      <c r="V57" s="31">
        <v>-1.7342239999999998E-2</v>
      </c>
      <c r="W57" s="31">
        <v>-1.5811499E-2</v>
      </c>
      <c r="X57" s="31">
        <v>-1.9425626000000001E-2</v>
      </c>
      <c r="Y57" s="31">
        <v>-2.868008E-2</v>
      </c>
      <c r="Z57" s="31">
        <v>-2.2501383999999999E-2</v>
      </c>
      <c r="AA57" s="31">
        <v>-2.0706121000000001E-2</v>
      </c>
      <c r="AB57" s="31">
        <v>-4.9722480000000003E-3</v>
      </c>
      <c r="AC57" s="31">
        <v>-1.3204207000000001E-2</v>
      </c>
      <c r="AD57" s="31">
        <v>-1.1145772E-2</v>
      </c>
      <c r="AE57" s="31">
        <v>-9.9629179999999994E-3</v>
      </c>
      <c r="AF57" s="31">
        <v>-1.1145772E-2</v>
      </c>
      <c r="AG57" s="31">
        <v>-1.4124655999999999E-2</v>
      </c>
      <c r="AH57" s="31">
        <v>-1.6593575999999999E-2</v>
      </c>
      <c r="AI57" s="31">
        <v>-1.8061654E-2</v>
      </c>
      <c r="AJ57" s="31">
        <v>-1.6593575999999999E-2</v>
      </c>
      <c r="AK57" s="31">
        <v>-4.9722480000000003E-3</v>
      </c>
      <c r="AL57" s="31">
        <v>-1.8755190000000001E-2</v>
      </c>
      <c r="AM57" s="31">
        <v>-1.2217143999999999E-2</v>
      </c>
      <c r="AN57" s="31">
        <v>-1.4990774E-2</v>
      </c>
      <c r="AO57" s="31">
        <v>-2.7250331999999999E-2</v>
      </c>
      <c r="AP57" s="31">
        <v>-2.0706121000000001E-2</v>
      </c>
      <c r="AQ57" s="31">
        <v>-3.0052120000000002E-2</v>
      </c>
      <c r="AR57" s="31">
        <v>-2.4711434000000001E-2</v>
      </c>
      <c r="AS57" s="31">
        <v>-1.5811499E-2</v>
      </c>
      <c r="AT57" s="31">
        <v>-2.1917821000000001E-2</v>
      </c>
      <c r="AU57" s="31">
        <v>-3.0052120000000002E-2</v>
      </c>
      <c r="AV57" s="31">
        <v>-2.4711434000000001E-2</v>
      </c>
      <c r="AW57" s="31">
        <v>-2.2501383999999999E-2</v>
      </c>
      <c r="AX57" s="31">
        <v>-1.8061654E-2</v>
      </c>
      <c r="AY57" s="31">
        <v>-8.622813E-3</v>
      </c>
      <c r="AZ57" s="31">
        <v>-7.0361549999999997E-3</v>
      </c>
      <c r="BA57" s="31">
        <v>-1.1145772E-2</v>
      </c>
      <c r="BB57" s="31">
        <v>-1.5811499E-2</v>
      </c>
      <c r="BC57" s="31">
        <v>-9.9629179999999994E-3</v>
      </c>
      <c r="BD57" s="31">
        <v>-9.9629179999999994E-3</v>
      </c>
      <c r="BE57" s="31">
        <v>1</v>
      </c>
      <c r="BF57" s="31">
        <v>-1.3204207000000001E-2</v>
      </c>
      <c r="BG57" s="31">
        <v>-1.4124655999999999E-2</v>
      </c>
      <c r="BH57" s="31">
        <v>-1.8755190000000001E-2</v>
      </c>
      <c r="BI57" s="31">
        <v>-1.7342239999999998E-2</v>
      </c>
      <c r="BJ57" s="31">
        <v>-1.8755190000000001E-2</v>
      </c>
      <c r="BK57" s="31">
        <v>-1.4124655999999999E-2</v>
      </c>
      <c r="BL57" s="31">
        <v>-8.622813E-3</v>
      </c>
      <c r="BM57" s="31">
        <v>-1.5811499E-2</v>
      </c>
      <c r="BN57" s="31">
        <v>-4.9722480000000003E-3</v>
      </c>
      <c r="BO57" s="31">
        <v>-1.1145772E-2</v>
      </c>
      <c r="BP57" s="31">
        <v>-1.8755190000000001E-2</v>
      </c>
      <c r="BQ57" s="31">
        <v>-8.622813E-3</v>
      </c>
      <c r="BR57" s="31">
        <v>-1.1145772E-2</v>
      </c>
      <c r="BS57" s="31">
        <v>-1.1145772E-2</v>
      </c>
      <c r="BT57" s="31">
        <v>-1.2217143999999999E-2</v>
      </c>
      <c r="BU57" s="31">
        <v>-4.9722480000000003E-3</v>
      </c>
      <c r="BV57" s="31">
        <v>-7.0361549999999997E-3</v>
      </c>
      <c r="BW57" s="31">
        <v>-1.6593575999999999E-2</v>
      </c>
      <c r="BX57" s="31">
        <v>-1.1145772E-2</v>
      </c>
      <c r="BY57" s="31">
        <v>-1.5811499E-2</v>
      </c>
      <c r="BZ57" s="31">
        <v>-1.3204207000000001E-2</v>
      </c>
      <c r="CA57" s="31">
        <v>-1.8755190000000001E-2</v>
      </c>
      <c r="CB57" s="31">
        <v>-2.2501383999999999E-2</v>
      </c>
      <c r="CC57" s="31">
        <v>-9.9629179999999994E-3</v>
      </c>
      <c r="CD57" s="31">
        <v>-1.4990774E-2</v>
      </c>
      <c r="CE57" s="31">
        <v>-1.3204207000000001E-2</v>
      </c>
      <c r="CF57" s="31">
        <v>-1.1145772E-2</v>
      </c>
      <c r="CG57" s="31">
        <v>-1.6593575999999999E-2</v>
      </c>
      <c r="CH57" s="31">
        <v>-2.2501383999999999E-2</v>
      </c>
      <c r="CI57" s="31">
        <v>-1.8755190000000001E-2</v>
      </c>
      <c r="CJ57" s="31">
        <v>-1.9425626000000001E-2</v>
      </c>
      <c r="CK57" s="31">
        <v>-1.1145772E-2</v>
      </c>
      <c r="CL57" s="31">
        <v>-1.9425626000000001E-2</v>
      </c>
      <c r="CM57" s="31">
        <v>-1.3204207000000001E-2</v>
      </c>
      <c r="CN57" s="31">
        <v>-1.3204207000000001E-2</v>
      </c>
      <c r="CO57" s="31">
        <v>-9.9629179999999994E-3</v>
      </c>
      <c r="CP57" s="31">
        <v>-1.2217143999999999E-2</v>
      </c>
      <c r="CQ57" s="31">
        <v>0.20877153000000001</v>
      </c>
      <c r="CR57" s="31">
        <v>6.7669090000000001E-2</v>
      </c>
      <c r="CS57" s="31">
        <v>-3.2226425900000001E-2</v>
      </c>
      <c r="CT57" s="31">
        <v>0.12996391900000001</v>
      </c>
      <c r="CU57" s="33">
        <v>-0.18181759</v>
      </c>
    </row>
    <row r="58" spans="1:99" ht="15" thickBot="1" x14ac:dyDescent="0.35">
      <c r="A58" s="34" t="s">
        <v>79</v>
      </c>
      <c r="B58" s="53">
        <v>-1.421861E-2</v>
      </c>
      <c r="C58" s="53">
        <v>-1.282956E-2</v>
      </c>
      <c r="D58" s="30">
        <v>-2.141811E-3</v>
      </c>
      <c r="E58" s="31">
        <v>-1.6357500000000001E-2</v>
      </c>
      <c r="F58" s="31">
        <v>-4.8047857999999999E-2</v>
      </c>
      <c r="G58" s="31">
        <v>8.4249009999999999E-2</v>
      </c>
      <c r="H58" s="31">
        <v>-6.973364E-2</v>
      </c>
      <c r="I58" s="31">
        <v>5.3632659999999999E-2</v>
      </c>
      <c r="J58" s="31">
        <v>-6.353106E-2</v>
      </c>
      <c r="K58" s="31">
        <v>6.1687156999999999E-2</v>
      </c>
      <c r="L58" s="31">
        <v>0.12980597899999999</v>
      </c>
      <c r="M58" s="31">
        <v>2.1434399999999999E-4</v>
      </c>
      <c r="N58" s="31">
        <v>-2.0110870999999999E-2</v>
      </c>
      <c r="O58" s="31">
        <v>-1.8742737999999998E-2</v>
      </c>
      <c r="P58" s="31">
        <v>-2.3633627000000001E-2</v>
      </c>
      <c r="Q58" s="31">
        <v>6.8846925999999998E-3</v>
      </c>
      <c r="R58" s="31">
        <v>9.8271320000000006E-3</v>
      </c>
      <c r="S58" s="31">
        <v>-9.8599499999999993E-3</v>
      </c>
      <c r="T58" s="31">
        <v>-9.8599499999999993E-3</v>
      </c>
      <c r="U58" s="31">
        <v>-9.8599499999999993E-3</v>
      </c>
      <c r="V58" s="31">
        <v>-1.1406591000000001E-2</v>
      </c>
      <c r="W58" s="31">
        <v>-1.0399769999999999E-2</v>
      </c>
      <c r="X58" s="31">
        <v>-1.2776905999999999E-2</v>
      </c>
      <c r="Y58" s="31">
        <v>-1.886388E-2</v>
      </c>
      <c r="Z58" s="31">
        <v>-1.4799938E-2</v>
      </c>
      <c r="AA58" s="31">
        <v>-1.3619132000000001E-2</v>
      </c>
      <c r="AB58" s="31">
        <v>-3.27042E-3</v>
      </c>
      <c r="AC58" s="31">
        <v>-8.6848640000000005E-3</v>
      </c>
      <c r="AD58" s="31">
        <v>-7.3309600000000001E-3</v>
      </c>
      <c r="AE58" s="31">
        <v>-6.5529560000000004E-3</v>
      </c>
      <c r="AF58" s="31">
        <v>-7.3309600000000001E-3</v>
      </c>
      <c r="AG58" s="31">
        <v>-9.2902750000000006E-3</v>
      </c>
      <c r="AH58" s="31">
        <v>-1.0914169E-2</v>
      </c>
      <c r="AI58" s="31">
        <v>-1.1879773999999999E-2</v>
      </c>
      <c r="AJ58" s="31">
        <v>-1.0914169E-2</v>
      </c>
      <c r="AK58" s="31">
        <v>-3.27042E-3</v>
      </c>
      <c r="AL58" s="31">
        <v>-1.2335937E-2</v>
      </c>
      <c r="AM58" s="31">
        <v>-8.0356379999999995E-3</v>
      </c>
      <c r="AN58" s="31">
        <v>-9.8599499999999993E-3</v>
      </c>
      <c r="AO58" s="31">
        <v>-1.7923484999999999E-2</v>
      </c>
      <c r="AP58" s="31">
        <v>-1.3619132000000001E-2</v>
      </c>
      <c r="AQ58" s="31">
        <v>-1.976632E-2</v>
      </c>
      <c r="AR58" s="31">
        <v>-1.6253564000000002E-2</v>
      </c>
      <c r="AS58" s="31">
        <v>-1.0399769999999999E-2</v>
      </c>
      <c r="AT58" s="31">
        <v>-1.4416109E-2</v>
      </c>
      <c r="AU58" s="31">
        <v>-1.976632E-2</v>
      </c>
      <c r="AV58" s="31">
        <v>-1.6253564000000002E-2</v>
      </c>
      <c r="AW58" s="31">
        <v>-1.4799938E-2</v>
      </c>
      <c r="AX58" s="31">
        <v>-1.1879773999999999E-2</v>
      </c>
      <c r="AY58" s="31">
        <v>-5.671522E-3</v>
      </c>
      <c r="AZ58" s="31">
        <v>-4.6279219999999996E-3</v>
      </c>
      <c r="BA58" s="31">
        <v>-7.3309600000000001E-3</v>
      </c>
      <c r="BB58" s="31">
        <v>-1.0399769999999999E-2</v>
      </c>
      <c r="BC58" s="31">
        <v>-6.5529560000000004E-3</v>
      </c>
      <c r="BD58" s="31">
        <v>-6.5529560000000004E-3</v>
      </c>
      <c r="BE58" s="31">
        <v>-1.3204207000000001E-2</v>
      </c>
      <c r="BF58" s="31">
        <v>1</v>
      </c>
      <c r="BG58" s="31">
        <v>-9.2902750000000006E-3</v>
      </c>
      <c r="BH58" s="31">
        <v>-1.2335937E-2</v>
      </c>
      <c r="BI58" s="31">
        <v>-1.1406591000000001E-2</v>
      </c>
      <c r="BJ58" s="31">
        <v>-1.2335937E-2</v>
      </c>
      <c r="BK58" s="31">
        <v>-9.2902750000000006E-3</v>
      </c>
      <c r="BL58" s="31">
        <v>-5.671522E-3</v>
      </c>
      <c r="BM58" s="31">
        <v>-1.0399769999999999E-2</v>
      </c>
      <c r="BN58" s="31">
        <v>-3.27042E-3</v>
      </c>
      <c r="BO58" s="31">
        <v>-7.3309600000000001E-3</v>
      </c>
      <c r="BP58" s="31">
        <v>-1.2335937E-2</v>
      </c>
      <c r="BQ58" s="31">
        <v>-5.671522E-3</v>
      </c>
      <c r="BR58" s="31">
        <v>-7.3309600000000001E-3</v>
      </c>
      <c r="BS58" s="31">
        <v>-7.3309600000000001E-3</v>
      </c>
      <c r="BT58" s="31">
        <v>-8.0356379999999995E-3</v>
      </c>
      <c r="BU58" s="31">
        <v>-3.27042E-3</v>
      </c>
      <c r="BV58" s="31">
        <v>-4.6279219999999996E-3</v>
      </c>
      <c r="BW58" s="31">
        <v>-1.0914169E-2</v>
      </c>
      <c r="BX58" s="31">
        <v>-7.3309600000000001E-3</v>
      </c>
      <c r="BY58" s="31">
        <v>-1.0399769999999999E-2</v>
      </c>
      <c r="BZ58" s="31">
        <v>-8.6848640000000005E-3</v>
      </c>
      <c r="CA58" s="31">
        <v>-1.2335937E-2</v>
      </c>
      <c r="CB58" s="31">
        <v>-1.4799938E-2</v>
      </c>
      <c r="CC58" s="31">
        <v>-6.5529560000000004E-3</v>
      </c>
      <c r="CD58" s="31">
        <v>-9.8599499999999993E-3</v>
      </c>
      <c r="CE58" s="31">
        <v>-8.6848640000000005E-3</v>
      </c>
      <c r="CF58" s="31">
        <v>-7.3309600000000001E-3</v>
      </c>
      <c r="CG58" s="31">
        <v>-1.0914169E-2</v>
      </c>
      <c r="CH58" s="31">
        <v>-1.4799938E-2</v>
      </c>
      <c r="CI58" s="31">
        <v>-1.2335937E-2</v>
      </c>
      <c r="CJ58" s="31">
        <v>-1.2776905999999999E-2</v>
      </c>
      <c r="CK58" s="31">
        <v>-7.3309600000000001E-3</v>
      </c>
      <c r="CL58" s="31">
        <v>-1.2776905999999999E-2</v>
      </c>
      <c r="CM58" s="31">
        <v>-8.6848640000000005E-3</v>
      </c>
      <c r="CN58" s="31">
        <v>-8.6848640000000005E-3</v>
      </c>
      <c r="CO58" s="31">
        <v>-6.5529560000000004E-3</v>
      </c>
      <c r="CP58" s="31">
        <v>-8.0356379999999995E-3</v>
      </c>
      <c r="CQ58" s="31">
        <v>1.080652E-2</v>
      </c>
      <c r="CR58" s="31">
        <v>1.027438E-2</v>
      </c>
      <c r="CS58" s="31">
        <v>9.2958250000000004E-4</v>
      </c>
      <c r="CT58" s="31">
        <v>4.8047857999999999E-2</v>
      </c>
      <c r="CU58" s="33">
        <v>-8.4249009999999999E-2</v>
      </c>
    </row>
    <row r="59" spans="1:99" ht="15" thickBot="1" x14ac:dyDescent="0.35">
      <c r="A59" s="34" t="s">
        <v>80</v>
      </c>
      <c r="B59" s="53">
        <v>-8.7581690000000004E-2</v>
      </c>
      <c r="C59" s="53">
        <v>-9.9159819999999996E-2</v>
      </c>
      <c r="D59" s="30">
        <v>-0.10238206699999999</v>
      </c>
      <c r="E59" s="31">
        <v>-3.6621029999999999E-2</v>
      </c>
      <c r="F59" s="31">
        <v>-8.9639123000000001E-2</v>
      </c>
      <c r="G59" s="31">
        <v>0.12282019</v>
      </c>
      <c r="H59" s="31">
        <v>-7.6700260000000006E-2</v>
      </c>
      <c r="I59" s="31">
        <v>0.13563659</v>
      </c>
      <c r="J59" s="31">
        <v>-4.7776579999999999E-2</v>
      </c>
      <c r="K59" s="31">
        <v>-7.6960908999999994E-2</v>
      </c>
      <c r="L59" s="31">
        <v>0.13360323499999999</v>
      </c>
      <c r="M59" s="31">
        <v>7.6093651999999998E-2</v>
      </c>
      <c r="N59" s="31">
        <v>5.6559130999999999E-2</v>
      </c>
      <c r="O59" s="31">
        <v>0.145225462</v>
      </c>
      <c r="P59" s="31">
        <v>0.18431639499999999</v>
      </c>
      <c r="Q59" s="31">
        <v>3.6859667200000001E-2</v>
      </c>
      <c r="R59" s="31">
        <v>3.6416E-3</v>
      </c>
      <c r="S59" s="31">
        <v>-1.0547275E-2</v>
      </c>
      <c r="T59" s="31">
        <v>-1.0547275E-2</v>
      </c>
      <c r="U59" s="31">
        <v>-1.0547275E-2</v>
      </c>
      <c r="V59" s="31">
        <v>-1.2201729999999999E-2</v>
      </c>
      <c r="W59" s="31">
        <v>-1.1124725E-2</v>
      </c>
      <c r="X59" s="31">
        <v>-1.3667568E-2</v>
      </c>
      <c r="Y59" s="31">
        <v>-2.017886E-2</v>
      </c>
      <c r="Z59" s="31">
        <v>-1.5831623999999999E-2</v>
      </c>
      <c r="AA59" s="31">
        <v>-1.4568505000000001E-2</v>
      </c>
      <c r="AB59" s="31">
        <v>-3.4983969999999999E-3</v>
      </c>
      <c r="AC59" s="31">
        <v>-9.2902750000000006E-3</v>
      </c>
      <c r="AD59" s="31">
        <v>-7.8419920000000008E-3</v>
      </c>
      <c r="AE59" s="31">
        <v>-7.009754E-3</v>
      </c>
      <c r="AF59" s="31">
        <v>-7.8419920000000008E-3</v>
      </c>
      <c r="AG59" s="31">
        <v>-9.9378880000000006E-3</v>
      </c>
      <c r="AH59" s="31">
        <v>-1.1674982E-2</v>
      </c>
      <c r="AI59" s="31">
        <v>-1.2707898E-2</v>
      </c>
      <c r="AJ59" s="31">
        <v>-1.1674982E-2</v>
      </c>
      <c r="AK59" s="31">
        <v>-3.4983969999999999E-3</v>
      </c>
      <c r="AL59" s="31">
        <v>-1.3195859000000001E-2</v>
      </c>
      <c r="AM59" s="31">
        <v>-8.5957919999999997E-3</v>
      </c>
      <c r="AN59" s="31">
        <v>-1.0547275E-2</v>
      </c>
      <c r="AO59" s="31">
        <v>-1.9172908999999998E-2</v>
      </c>
      <c r="AP59" s="31">
        <v>-1.4568505000000001E-2</v>
      </c>
      <c r="AQ59" s="31">
        <v>-2.1144199999999998E-2</v>
      </c>
      <c r="AR59" s="31">
        <v>-1.7386579999999999E-2</v>
      </c>
      <c r="AS59" s="31">
        <v>-1.1124725E-2</v>
      </c>
      <c r="AT59" s="31">
        <v>-1.5421038E-2</v>
      </c>
      <c r="AU59" s="31">
        <v>-2.1144199999999998E-2</v>
      </c>
      <c r="AV59" s="31">
        <v>-1.7386579999999999E-2</v>
      </c>
      <c r="AW59" s="31">
        <v>-1.5831623999999999E-2</v>
      </c>
      <c r="AX59" s="31">
        <v>-1.2707898E-2</v>
      </c>
      <c r="AY59" s="31">
        <v>-6.066877E-3</v>
      </c>
      <c r="AZ59" s="31">
        <v>-4.9505290000000004E-3</v>
      </c>
      <c r="BA59" s="31">
        <v>-7.8419920000000008E-3</v>
      </c>
      <c r="BB59" s="31">
        <v>-1.1124725E-2</v>
      </c>
      <c r="BC59" s="31">
        <v>-7.009754E-3</v>
      </c>
      <c r="BD59" s="31">
        <v>-7.009754E-3</v>
      </c>
      <c r="BE59" s="31">
        <v>-1.4124655999999999E-2</v>
      </c>
      <c r="BF59" s="31">
        <v>-9.2902750000000006E-3</v>
      </c>
      <c r="BG59" s="31">
        <v>1</v>
      </c>
      <c r="BH59" s="31">
        <v>-1.3195859000000001E-2</v>
      </c>
      <c r="BI59" s="31">
        <v>-1.2201729999999999E-2</v>
      </c>
      <c r="BJ59" s="31">
        <v>-1.3195859000000001E-2</v>
      </c>
      <c r="BK59" s="31">
        <v>-9.9378880000000006E-3</v>
      </c>
      <c r="BL59" s="31">
        <v>-6.066877E-3</v>
      </c>
      <c r="BM59" s="31">
        <v>-1.1124725E-2</v>
      </c>
      <c r="BN59" s="31">
        <v>-3.4983969999999999E-3</v>
      </c>
      <c r="BO59" s="31">
        <v>-7.8419920000000008E-3</v>
      </c>
      <c r="BP59" s="31">
        <v>-1.3195859000000001E-2</v>
      </c>
      <c r="BQ59" s="31">
        <v>-6.066877E-3</v>
      </c>
      <c r="BR59" s="31">
        <v>-7.8419920000000008E-3</v>
      </c>
      <c r="BS59" s="31">
        <v>-7.8419920000000008E-3</v>
      </c>
      <c r="BT59" s="31">
        <v>-8.5957919999999997E-3</v>
      </c>
      <c r="BU59" s="31">
        <v>-3.4983969999999999E-3</v>
      </c>
      <c r="BV59" s="31">
        <v>-4.9505290000000004E-3</v>
      </c>
      <c r="BW59" s="31">
        <v>-1.1674982E-2</v>
      </c>
      <c r="BX59" s="31">
        <v>-7.8419920000000008E-3</v>
      </c>
      <c r="BY59" s="31">
        <v>-1.1124725E-2</v>
      </c>
      <c r="BZ59" s="31">
        <v>-9.2902750000000006E-3</v>
      </c>
      <c r="CA59" s="31">
        <v>-1.3195859000000001E-2</v>
      </c>
      <c r="CB59" s="31">
        <v>-1.5831623999999999E-2</v>
      </c>
      <c r="CC59" s="31">
        <v>-7.009754E-3</v>
      </c>
      <c r="CD59" s="31">
        <v>-1.0547275E-2</v>
      </c>
      <c r="CE59" s="31">
        <v>-9.2902750000000006E-3</v>
      </c>
      <c r="CF59" s="31">
        <v>-7.8419920000000008E-3</v>
      </c>
      <c r="CG59" s="31">
        <v>-1.1674982E-2</v>
      </c>
      <c r="CH59" s="31">
        <v>-1.5831623999999999E-2</v>
      </c>
      <c r="CI59" s="31">
        <v>-1.3195859000000001E-2</v>
      </c>
      <c r="CJ59" s="31">
        <v>-1.3667568E-2</v>
      </c>
      <c r="CK59" s="31">
        <v>-7.8419920000000008E-3</v>
      </c>
      <c r="CL59" s="31">
        <v>-1.3667568E-2</v>
      </c>
      <c r="CM59" s="31">
        <v>-9.2902750000000006E-3</v>
      </c>
      <c r="CN59" s="31">
        <v>-9.2902750000000006E-3</v>
      </c>
      <c r="CO59" s="31">
        <v>-7.009754E-3</v>
      </c>
      <c r="CP59" s="31">
        <v>-8.5957919999999997E-3</v>
      </c>
      <c r="CQ59" s="31">
        <v>8.6422440000000003E-2</v>
      </c>
      <c r="CR59" s="31">
        <v>4.7610920000000001E-2</v>
      </c>
      <c r="CS59" s="31">
        <v>-7.6686455700000003E-2</v>
      </c>
      <c r="CT59" s="31">
        <v>8.9639123000000001E-2</v>
      </c>
      <c r="CU59" s="33">
        <v>-0.12282019</v>
      </c>
    </row>
    <row r="60" spans="1:99" ht="15" thickBot="1" x14ac:dyDescent="0.35">
      <c r="A60" s="34" t="s">
        <v>81</v>
      </c>
      <c r="B60" s="53">
        <v>5.9968430000000003E-2</v>
      </c>
      <c r="C60" s="53">
        <v>6.7603339999999998E-2</v>
      </c>
      <c r="D60" s="30">
        <v>6.6282783999999997E-2</v>
      </c>
      <c r="E60" s="31">
        <v>0.1376657</v>
      </c>
      <c r="F60" s="31">
        <v>5.3761760999999998E-2</v>
      </c>
      <c r="G60" s="31">
        <v>-8.7347799999999993E-3</v>
      </c>
      <c r="H60" s="31">
        <v>-8.9755009999999996E-2</v>
      </c>
      <c r="I60" s="31">
        <v>5.6050240000000001E-2</v>
      </c>
      <c r="J60" s="31">
        <v>-0.13258579000000001</v>
      </c>
      <c r="K60" s="31">
        <v>0.25099860400000001</v>
      </c>
      <c r="L60" s="31">
        <v>0.141092675</v>
      </c>
      <c r="M60" s="31">
        <v>-1.6675031E-2</v>
      </c>
      <c r="N60" s="31">
        <v>-4.2741992999999999E-2</v>
      </c>
      <c r="O60" s="31">
        <v>-3.1270706000000002E-2</v>
      </c>
      <c r="P60" s="31">
        <v>-7.1088387000000003E-2</v>
      </c>
      <c r="Q60" s="31">
        <v>5.3725050000000003E-4</v>
      </c>
      <c r="R60" s="31">
        <v>1.5267881000000001E-2</v>
      </c>
      <c r="S60" s="31">
        <v>-1.4005024E-2</v>
      </c>
      <c r="T60" s="31">
        <v>-1.4005024E-2</v>
      </c>
      <c r="U60" s="31">
        <v>-1.4005024E-2</v>
      </c>
      <c r="V60" s="31">
        <v>-1.6201864E-2</v>
      </c>
      <c r="W60" s="31">
        <v>-1.4771780999999999E-2</v>
      </c>
      <c r="X60" s="31">
        <v>-1.8148252E-2</v>
      </c>
      <c r="Y60" s="31">
        <v>-2.6794160000000001E-2</v>
      </c>
      <c r="Z60" s="31">
        <v>-2.1021758000000001E-2</v>
      </c>
      <c r="AA60" s="31">
        <v>-1.9344547E-2</v>
      </c>
      <c r="AB60" s="31">
        <v>-4.645288E-3</v>
      </c>
      <c r="AC60" s="31">
        <v>-1.2335937E-2</v>
      </c>
      <c r="AD60" s="31">
        <v>-1.0412858000000001E-2</v>
      </c>
      <c r="AE60" s="31">
        <v>-9.3077850000000007E-3</v>
      </c>
      <c r="AF60" s="31">
        <v>-1.0412858000000001E-2</v>
      </c>
      <c r="AG60" s="31">
        <v>-1.3195859000000001E-2</v>
      </c>
      <c r="AH60" s="31">
        <v>-1.5502429999999999E-2</v>
      </c>
      <c r="AI60" s="31">
        <v>-1.6873971000000001E-2</v>
      </c>
      <c r="AJ60" s="31">
        <v>-1.5502429999999999E-2</v>
      </c>
      <c r="AK60" s="31">
        <v>-4.645288E-3</v>
      </c>
      <c r="AL60" s="31">
        <v>-1.7521901999999999E-2</v>
      </c>
      <c r="AM60" s="31">
        <v>-1.141378E-2</v>
      </c>
      <c r="AN60" s="31">
        <v>-1.4005024E-2</v>
      </c>
      <c r="AO60" s="31">
        <v>-2.5458429000000001E-2</v>
      </c>
      <c r="AP60" s="31">
        <v>-1.9344547E-2</v>
      </c>
      <c r="AQ60" s="31">
        <v>-2.807598E-2</v>
      </c>
      <c r="AR60" s="31">
        <v>-2.3086480999999999E-2</v>
      </c>
      <c r="AS60" s="31">
        <v>-1.4771780999999999E-2</v>
      </c>
      <c r="AT60" s="31">
        <v>-2.0476568000000001E-2</v>
      </c>
      <c r="AU60" s="31">
        <v>-2.807598E-2</v>
      </c>
      <c r="AV60" s="31">
        <v>-2.3086480999999999E-2</v>
      </c>
      <c r="AW60" s="31">
        <v>-2.1021758000000001E-2</v>
      </c>
      <c r="AX60" s="31">
        <v>-1.6873971000000001E-2</v>
      </c>
      <c r="AY60" s="31">
        <v>-8.0558009999999996E-3</v>
      </c>
      <c r="AZ60" s="31">
        <v>-6.5734779999999998E-3</v>
      </c>
      <c r="BA60" s="31">
        <v>-1.0412858000000001E-2</v>
      </c>
      <c r="BB60" s="31">
        <v>-1.4771780999999999E-2</v>
      </c>
      <c r="BC60" s="31">
        <v>-9.3077850000000007E-3</v>
      </c>
      <c r="BD60" s="31">
        <v>-9.3077850000000007E-3</v>
      </c>
      <c r="BE60" s="31">
        <v>-1.8755190000000001E-2</v>
      </c>
      <c r="BF60" s="31">
        <v>-1.2335937E-2</v>
      </c>
      <c r="BG60" s="31">
        <v>-1.3195859000000001E-2</v>
      </c>
      <c r="BH60" s="31">
        <v>1</v>
      </c>
      <c r="BI60" s="31">
        <v>-1.6201864E-2</v>
      </c>
      <c r="BJ60" s="31">
        <v>-1.7521901999999999E-2</v>
      </c>
      <c r="BK60" s="31">
        <v>-1.3195859000000001E-2</v>
      </c>
      <c r="BL60" s="31">
        <v>-8.0558009999999996E-3</v>
      </c>
      <c r="BM60" s="31">
        <v>-1.4771780999999999E-2</v>
      </c>
      <c r="BN60" s="31">
        <v>-4.645288E-3</v>
      </c>
      <c r="BO60" s="31">
        <v>-1.0412858000000001E-2</v>
      </c>
      <c r="BP60" s="31">
        <v>-1.7521901999999999E-2</v>
      </c>
      <c r="BQ60" s="31">
        <v>-8.0558009999999996E-3</v>
      </c>
      <c r="BR60" s="31">
        <v>-1.0412858000000001E-2</v>
      </c>
      <c r="BS60" s="31">
        <v>-1.0412858000000001E-2</v>
      </c>
      <c r="BT60" s="31">
        <v>-1.141378E-2</v>
      </c>
      <c r="BU60" s="31">
        <v>-4.645288E-3</v>
      </c>
      <c r="BV60" s="31">
        <v>-6.5734779999999998E-3</v>
      </c>
      <c r="BW60" s="31">
        <v>-1.5502429999999999E-2</v>
      </c>
      <c r="BX60" s="31">
        <v>-1.0412858000000001E-2</v>
      </c>
      <c r="BY60" s="31">
        <v>-1.4771780999999999E-2</v>
      </c>
      <c r="BZ60" s="31">
        <v>-1.2335937E-2</v>
      </c>
      <c r="CA60" s="31">
        <v>-1.7521901999999999E-2</v>
      </c>
      <c r="CB60" s="31">
        <v>-2.1021758000000001E-2</v>
      </c>
      <c r="CC60" s="31">
        <v>-9.3077850000000007E-3</v>
      </c>
      <c r="CD60" s="31">
        <v>-1.4005024E-2</v>
      </c>
      <c r="CE60" s="31">
        <v>-1.2335937E-2</v>
      </c>
      <c r="CF60" s="31">
        <v>-1.0412858000000001E-2</v>
      </c>
      <c r="CG60" s="31">
        <v>-1.5502429999999999E-2</v>
      </c>
      <c r="CH60" s="31">
        <v>-2.1021758000000001E-2</v>
      </c>
      <c r="CI60" s="31">
        <v>-1.7521901999999999E-2</v>
      </c>
      <c r="CJ60" s="31">
        <v>-1.8148252E-2</v>
      </c>
      <c r="CK60" s="31">
        <v>-1.0412858000000001E-2</v>
      </c>
      <c r="CL60" s="31">
        <v>-1.8148252E-2</v>
      </c>
      <c r="CM60" s="31">
        <v>-1.2335937E-2</v>
      </c>
      <c r="CN60" s="31">
        <v>-1.2335937E-2</v>
      </c>
      <c r="CO60" s="31">
        <v>-9.3077850000000007E-3</v>
      </c>
      <c r="CP60" s="31">
        <v>-1.141378E-2</v>
      </c>
      <c r="CQ60" s="31">
        <v>-4.5822830000000002E-2</v>
      </c>
      <c r="CR60" s="31">
        <v>-3.4031989999999998E-2</v>
      </c>
      <c r="CS60" s="31">
        <v>3.2979451700000002E-2</v>
      </c>
      <c r="CT60" s="31">
        <v>-5.3761760999999998E-2</v>
      </c>
      <c r="CU60" s="33">
        <v>8.7347799999999993E-3</v>
      </c>
    </row>
    <row r="61" spans="1:99" ht="15" thickBot="1" x14ac:dyDescent="0.35">
      <c r="A61" s="34" t="s">
        <v>82</v>
      </c>
      <c r="B61" s="53">
        <v>-9.7266389999999994E-2</v>
      </c>
      <c r="C61" s="53">
        <v>-9.574908E-2</v>
      </c>
      <c r="D61" s="30">
        <v>-9.5404323999999999E-2</v>
      </c>
      <c r="E61" s="31">
        <v>-4.4313640000000001E-2</v>
      </c>
      <c r="F61" s="31">
        <v>-0.10117114100000001</v>
      </c>
      <c r="G61" s="31">
        <v>0.14366634</v>
      </c>
      <c r="H61" s="31">
        <v>-9.2571260000000002E-2</v>
      </c>
      <c r="I61" s="31">
        <v>0.13440226</v>
      </c>
      <c r="J61" s="31">
        <v>-5.1418949999999998E-2</v>
      </c>
      <c r="K61" s="31">
        <v>-5.4121753000000002E-2</v>
      </c>
      <c r="L61" s="31">
        <v>0.109955941</v>
      </c>
      <c r="M61" s="31">
        <v>1.4390069E-2</v>
      </c>
      <c r="N61" s="31">
        <v>7.6325730000000001E-3</v>
      </c>
      <c r="O61" s="31">
        <v>6.5269886999999999E-2</v>
      </c>
      <c r="P61" s="31">
        <v>6.8177177000000005E-2</v>
      </c>
      <c r="Q61" s="31">
        <v>-2.3498909999999998E-3</v>
      </c>
      <c r="R61" s="31">
        <v>3.5566593000000001E-2</v>
      </c>
      <c r="S61" s="31">
        <v>-1.2949934999999999E-2</v>
      </c>
      <c r="T61" s="31">
        <v>-1.2949934999999999E-2</v>
      </c>
      <c r="U61" s="31">
        <v>-1.2949934999999999E-2</v>
      </c>
      <c r="V61" s="31">
        <v>-1.4981273E-2</v>
      </c>
      <c r="W61" s="31">
        <v>-1.3658927E-2</v>
      </c>
      <c r="X61" s="31">
        <v>-1.6781027E-2</v>
      </c>
      <c r="Y61" s="31">
        <v>-2.4775579999999998E-2</v>
      </c>
      <c r="Z61" s="31">
        <v>-1.9438053E-2</v>
      </c>
      <c r="AA61" s="31">
        <v>-1.7887197000000001E-2</v>
      </c>
      <c r="AB61" s="31">
        <v>-4.2953280000000002E-3</v>
      </c>
      <c r="AC61" s="31">
        <v>-1.1406591000000001E-2</v>
      </c>
      <c r="AD61" s="31">
        <v>-9.6283900000000006E-3</v>
      </c>
      <c r="AE61" s="31">
        <v>-8.6065699999999992E-3</v>
      </c>
      <c r="AF61" s="31">
        <v>-9.6283900000000006E-3</v>
      </c>
      <c r="AG61" s="31">
        <v>-1.2201729999999999E-2</v>
      </c>
      <c r="AH61" s="31">
        <v>-1.4334532000000001E-2</v>
      </c>
      <c r="AI61" s="31">
        <v>-1.5602746000000001E-2</v>
      </c>
      <c r="AJ61" s="31">
        <v>-1.4334532000000001E-2</v>
      </c>
      <c r="AK61" s="31">
        <v>-4.2953280000000002E-3</v>
      </c>
      <c r="AL61" s="31">
        <v>-1.6201864E-2</v>
      </c>
      <c r="AM61" s="31">
        <v>-1.0553906E-2</v>
      </c>
      <c r="AN61" s="31">
        <v>-1.2949934999999999E-2</v>
      </c>
      <c r="AO61" s="31">
        <v>-2.3540480999999999E-2</v>
      </c>
      <c r="AP61" s="31">
        <v>-1.7887197000000001E-2</v>
      </c>
      <c r="AQ61" s="31">
        <v>-2.5960830000000001E-2</v>
      </c>
      <c r="AR61" s="31">
        <v>-2.1347227999999999E-2</v>
      </c>
      <c r="AS61" s="31">
        <v>-1.3658927E-2</v>
      </c>
      <c r="AT61" s="31">
        <v>-1.8933935999999998E-2</v>
      </c>
      <c r="AU61" s="31">
        <v>-2.5960830000000001E-2</v>
      </c>
      <c r="AV61" s="31">
        <v>-2.1347227999999999E-2</v>
      </c>
      <c r="AW61" s="31">
        <v>-1.9438053E-2</v>
      </c>
      <c r="AX61" s="31">
        <v>-1.5602746000000001E-2</v>
      </c>
      <c r="AY61" s="31">
        <v>-7.4489059999999999E-3</v>
      </c>
      <c r="AZ61" s="31">
        <v>-6.0782550000000003E-3</v>
      </c>
      <c r="BA61" s="31">
        <v>-9.6283900000000006E-3</v>
      </c>
      <c r="BB61" s="31">
        <v>-1.3658927E-2</v>
      </c>
      <c r="BC61" s="31">
        <v>-8.6065699999999992E-3</v>
      </c>
      <c r="BD61" s="31">
        <v>-8.6065699999999992E-3</v>
      </c>
      <c r="BE61" s="31">
        <v>-1.7342239999999998E-2</v>
      </c>
      <c r="BF61" s="31">
        <v>-1.1406591000000001E-2</v>
      </c>
      <c r="BG61" s="31">
        <v>-1.2201729999999999E-2</v>
      </c>
      <c r="BH61" s="31">
        <v>-1.6201864E-2</v>
      </c>
      <c r="BI61" s="31">
        <v>1</v>
      </c>
      <c r="BJ61" s="31">
        <v>-1.6201864E-2</v>
      </c>
      <c r="BK61" s="31">
        <v>-1.2201729999999999E-2</v>
      </c>
      <c r="BL61" s="31">
        <v>-7.4489059999999999E-3</v>
      </c>
      <c r="BM61" s="31">
        <v>-1.3658927E-2</v>
      </c>
      <c r="BN61" s="31">
        <v>-4.2953280000000002E-3</v>
      </c>
      <c r="BO61" s="31">
        <v>-9.6283900000000006E-3</v>
      </c>
      <c r="BP61" s="31">
        <v>-1.6201864E-2</v>
      </c>
      <c r="BQ61" s="31">
        <v>-7.4489059999999999E-3</v>
      </c>
      <c r="BR61" s="31">
        <v>-9.6283900000000006E-3</v>
      </c>
      <c r="BS61" s="31">
        <v>-9.6283900000000006E-3</v>
      </c>
      <c r="BT61" s="31">
        <v>-1.0553906E-2</v>
      </c>
      <c r="BU61" s="31">
        <v>-4.2953280000000002E-3</v>
      </c>
      <c r="BV61" s="31">
        <v>-6.0782550000000003E-3</v>
      </c>
      <c r="BW61" s="31">
        <v>-1.4334532000000001E-2</v>
      </c>
      <c r="BX61" s="31">
        <v>-9.6283900000000006E-3</v>
      </c>
      <c r="BY61" s="31">
        <v>-1.3658927E-2</v>
      </c>
      <c r="BZ61" s="31">
        <v>-1.1406591000000001E-2</v>
      </c>
      <c r="CA61" s="31">
        <v>-1.6201864E-2</v>
      </c>
      <c r="CB61" s="31">
        <v>-1.9438053E-2</v>
      </c>
      <c r="CC61" s="31">
        <v>-8.6065699999999992E-3</v>
      </c>
      <c r="CD61" s="31">
        <v>-1.2949934999999999E-2</v>
      </c>
      <c r="CE61" s="31">
        <v>-1.1406591000000001E-2</v>
      </c>
      <c r="CF61" s="31">
        <v>-9.6283900000000006E-3</v>
      </c>
      <c r="CG61" s="31">
        <v>-1.4334532000000001E-2</v>
      </c>
      <c r="CH61" s="31">
        <v>-1.9438053E-2</v>
      </c>
      <c r="CI61" s="31">
        <v>-1.6201864E-2</v>
      </c>
      <c r="CJ61" s="31">
        <v>-1.6781027E-2</v>
      </c>
      <c r="CK61" s="31">
        <v>-9.6283900000000006E-3</v>
      </c>
      <c r="CL61" s="31">
        <v>-1.6781027E-2</v>
      </c>
      <c r="CM61" s="31">
        <v>-1.1406591000000001E-2</v>
      </c>
      <c r="CN61" s="31">
        <v>-1.1406591000000001E-2</v>
      </c>
      <c r="CO61" s="31">
        <v>-8.6065699999999992E-3</v>
      </c>
      <c r="CP61" s="31">
        <v>-1.0553906E-2</v>
      </c>
      <c r="CQ61" s="31">
        <v>8.96116E-2</v>
      </c>
      <c r="CR61" s="31">
        <v>5.8456639999999997E-2</v>
      </c>
      <c r="CS61" s="31">
        <v>-6.0196001999999998E-2</v>
      </c>
      <c r="CT61" s="31">
        <v>0.10117114100000001</v>
      </c>
      <c r="CU61" s="33">
        <v>-0.14366634</v>
      </c>
    </row>
    <row r="62" spans="1:99" ht="15" thickBot="1" x14ac:dyDescent="0.35">
      <c r="A62" s="29" t="s">
        <v>83</v>
      </c>
      <c r="B62" s="53">
        <v>-2.7390937000000001E-2</v>
      </c>
      <c r="C62" s="53">
        <v>-1.6114900000000001E-2</v>
      </c>
      <c r="D62" s="30">
        <v>-6.5631839999999997E-2</v>
      </c>
      <c r="E62" s="31">
        <v>-5.6381920000000002E-2</v>
      </c>
      <c r="F62" s="31">
        <v>-0.11805897999999999</v>
      </c>
      <c r="G62" s="31">
        <v>0.16448188499999999</v>
      </c>
      <c r="H62" s="31">
        <v>-0.10172174</v>
      </c>
      <c r="I62" s="31">
        <v>8.0898369999999997E-2</v>
      </c>
      <c r="J62" s="31">
        <v>-9.0187600000000007E-2</v>
      </c>
      <c r="K62" s="31">
        <v>-3.1862148999999999E-2</v>
      </c>
      <c r="L62" s="31">
        <v>0.301560408</v>
      </c>
      <c r="M62" s="31">
        <v>2.5395676999999998E-2</v>
      </c>
      <c r="N62" s="31">
        <v>1.86899952E-2</v>
      </c>
      <c r="O62" s="31">
        <v>3.0868939000000001E-2</v>
      </c>
      <c r="P62" s="31">
        <v>4.0791200999999999E-2</v>
      </c>
      <c r="Q62" s="31">
        <v>1.8129802E-2</v>
      </c>
      <c r="R62" s="31">
        <v>9.3097550099999996E-2</v>
      </c>
      <c r="S62" s="31">
        <v>-1.4005024E-2</v>
      </c>
      <c r="T62" s="31">
        <v>-1.4005024E-2</v>
      </c>
      <c r="U62" s="31">
        <v>-1.4005024E-2</v>
      </c>
      <c r="V62" s="31">
        <v>-1.6201864E-2</v>
      </c>
      <c r="W62" s="31">
        <v>-1.4771780999999999E-2</v>
      </c>
      <c r="X62" s="31">
        <v>-1.8148252E-2</v>
      </c>
      <c r="Y62" s="31">
        <v>-2.6794156999999999E-2</v>
      </c>
      <c r="Z62" s="31">
        <v>-2.1021758000000001E-2</v>
      </c>
      <c r="AA62" s="31">
        <v>-1.9344547E-2</v>
      </c>
      <c r="AB62" s="31">
        <v>-4.645288E-3</v>
      </c>
      <c r="AC62" s="31">
        <v>-1.2335937E-2</v>
      </c>
      <c r="AD62" s="31">
        <v>-1.0412858000000001E-2</v>
      </c>
      <c r="AE62" s="31">
        <v>-9.3077850000000007E-3</v>
      </c>
      <c r="AF62" s="31">
        <v>-1.0412858000000001E-2</v>
      </c>
      <c r="AG62" s="31">
        <v>-1.3195859000000001E-2</v>
      </c>
      <c r="AH62" s="31">
        <v>-1.5502429999999999E-2</v>
      </c>
      <c r="AI62" s="31">
        <v>-1.6873971000000001E-2</v>
      </c>
      <c r="AJ62" s="31">
        <v>-1.5502429999999999E-2</v>
      </c>
      <c r="AK62" s="31">
        <v>-4.645288E-3</v>
      </c>
      <c r="AL62" s="31">
        <v>-1.7521901999999999E-2</v>
      </c>
      <c r="AM62" s="31">
        <v>-1.141378E-2</v>
      </c>
      <c r="AN62" s="31">
        <v>-1.4005024E-2</v>
      </c>
      <c r="AO62" s="31">
        <v>-2.5458429000000001E-2</v>
      </c>
      <c r="AP62" s="31">
        <v>-1.9344547E-2</v>
      </c>
      <c r="AQ62" s="31">
        <v>-2.8075975E-2</v>
      </c>
      <c r="AR62" s="31">
        <v>-2.3086480999999999E-2</v>
      </c>
      <c r="AS62" s="31">
        <v>-1.4771780999999999E-2</v>
      </c>
      <c r="AT62" s="31">
        <v>-2.0476568000000001E-2</v>
      </c>
      <c r="AU62" s="31">
        <v>-2.8075975E-2</v>
      </c>
      <c r="AV62" s="31">
        <v>-2.3086480999999999E-2</v>
      </c>
      <c r="AW62" s="31">
        <v>-2.1021758000000001E-2</v>
      </c>
      <c r="AX62" s="31">
        <v>-1.6873971000000001E-2</v>
      </c>
      <c r="AY62" s="31">
        <v>-8.0558009999999996E-3</v>
      </c>
      <c r="AZ62" s="31">
        <v>-6.5734779999999998E-3</v>
      </c>
      <c r="BA62" s="31">
        <v>-1.0412858000000001E-2</v>
      </c>
      <c r="BB62" s="31">
        <v>-1.4771780999999999E-2</v>
      </c>
      <c r="BC62" s="31">
        <v>-9.3077850000000007E-3</v>
      </c>
      <c r="BD62" s="31">
        <v>-9.3077850000000007E-3</v>
      </c>
      <c r="BE62" s="31">
        <v>-1.8755190000000001E-2</v>
      </c>
      <c r="BF62" s="31">
        <v>-1.2335937E-2</v>
      </c>
      <c r="BG62" s="31">
        <v>-1.3195859000000001E-2</v>
      </c>
      <c r="BH62" s="31">
        <v>-1.7521901999999999E-2</v>
      </c>
      <c r="BI62" s="31">
        <v>-1.6201864E-2</v>
      </c>
      <c r="BJ62" s="31">
        <v>1</v>
      </c>
      <c r="BK62" s="31">
        <v>-1.3195859000000001E-2</v>
      </c>
      <c r="BL62" s="31">
        <v>-8.0558009999999996E-3</v>
      </c>
      <c r="BM62" s="31">
        <v>-1.4771780999999999E-2</v>
      </c>
      <c r="BN62" s="31">
        <v>-4.645288E-3</v>
      </c>
      <c r="BO62" s="31">
        <v>-1.0412858000000001E-2</v>
      </c>
      <c r="BP62" s="31">
        <v>-1.7521901999999999E-2</v>
      </c>
      <c r="BQ62" s="31">
        <v>-8.0558009999999996E-3</v>
      </c>
      <c r="BR62" s="31">
        <v>-1.0412858000000001E-2</v>
      </c>
      <c r="BS62" s="31">
        <v>-1.0412858000000001E-2</v>
      </c>
      <c r="BT62" s="31">
        <v>-1.141378E-2</v>
      </c>
      <c r="BU62" s="31">
        <v>-4.645288E-3</v>
      </c>
      <c r="BV62" s="31">
        <v>-6.5734779999999998E-3</v>
      </c>
      <c r="BW62" s="31">
        <v>-1.5502429999999999E-2</v>
      </c>
      <c r="BX62" s="31">
        <v>-1.0412858000000001E-2</v>
      </c>
      <c r="BY62" s="31">
        <v>-1.4771780999999999E-2</v>
      </c>
      <c r="BZ62" s="31">
        <v>-1.2335937E-2</v>
      </c>
      <c r="CA62" s="31">
        <v>-1.7521901999999999E-2</v>
      </c>
      <c r="CB62" s="31">
        <v>-2.1021758000000001E-2</v>
      </c>
      <c r="CC62" s="31">
        <v>-9.3077850000000007E-3</v>
      </c>
      <c r="CD62" s="31">
        <v>-1.4005024E-2</v>
      </c>
      <c r="CE62" s="31">
        <v>-1.2335937E-2</v>
      </c>
      <c r="CF62" s="31">
        <v>-1.0412858000000001E-2</v>
      </c>
      <c r="CG62" s="31">
        <v>-1.5502429999999999E-2</v>
      </c>
      <c r="CH62" s="31">
        <v>-2.1021758000000001E-2</v>
      </c>
      <c r="CI62" s="31">
        <v>-1.7521901999999999E-2</v>
      </c>
      <c r="CJ62" s="31">
        <v>-1.8148252E-2</v>
      </c>
      <c r="CK62" s="31">
        <v>-1.0412858000000001E-2</v>
      </c>
      <c r="CL62" s="31">
        <v>-1.8148252E-2</v>
      </c>
      <c r="CM62" s="31">
        <v>-1.2335937E-2</v>
      </c>
      <c r="CN62" s="31">
        <v>-1.2335937E-2</v>
      </c>
      <c r="CO62" s="31">
        <v>-9.3077850000000007E-3</v>
      </c>
      <c r="CP62" s="31">
        <v>-1.141378E-2</v>
      </c>
      <c r="CQ62" s="31">
        <v>-4.5822830000000002E-2</v>
      </c>
      <c r="CR62" s="31">
        <v>6.3219360000000002E-2</v>
      </c>
      <c r="CS62" s="31">
        <v>-5.8920003999999998E-2</v>
      </c>
      <c r="CT62" s="31">
        <v>0.11805897999999999</v>
      </c>
      <c r="CU62" s="33">
        <v>-0.16448188499999999</v>
      </c>
    </row>
    <row r="63" spans="1:99" ht="15" thickBot="1" x14ac:dyDescent="0.35">
      <c r="A63" s="29" t="s">
        <v>84</v>
      </c>
      <c r="B63" s="53">
        <v>-2.0464969E-2</v>
      </c>
      <c r="C63" s="53">
        <v>-1.219246E-2</v>
      </c>
      <c r="D63" s="30">
        <v>-1.7780799999999999E-2</v>
      </c>
      <c r="E63" s="31">
        <v>-4.2841560000000001E-2</v>
      </c>
      <c r="F63" s="31">
        <v>-9.1692869999999996E-2</v>
      </c>
      <c r="G63" s="31">
        <v>0.12651720799999999</v>
      </c>
      <c r="H63" s="31">
        <v>-7.7580789999999997E-2</v>
      </c>
      <c r="I63" s="31">
        <v>-4.8750960000000003E-2</v>
      </c>
      <c r="J63" s="31">
        <v>-7.4956239999999993E-2</v>
      </c>
      <c r="K63" s="31">
        <v>-2.0864990999999999E-2</v>
      </c>
      <c r="L63" s="31">
        <v>4.0708607000000001E-2</v>
      </c>
      <c r="M63" s="31">
        <v>2.9291294999999998E-2</v>
      </c>
      <c r="N63" s="31">
        <v>9.8494432999999999E-3</v>
      </c>
      <c r="O63" s="31">
        <v>3.5447172999999998E-2</v>
      </c>
      <c r="P63" s="31">
        <v>2.1780358999999999E-2</v>
      </c>
      <c r="Q63" s="31">
        <v>2.7951660999999999E-2</v>
      </c>
      <c r="R63" s="31">
        <v>2.9240474200000002E-2</v>
      </c>
      <c r="S63" s="31">
        <v>-1.0547275E-2</v>
      </c>
      <c r="T63" s="31">
        <v>-1.0547275E-2</v>
      </c>
      <c r="U63" s="31">
        <v>-1.0547275E-2</v>
      </c>
      <c r="V63" s="31">
        <v>-1.2201729999999999E-2</v>
      </c>
      <c r="W63" s="31">
        <v>-1.1124725E-2</v>
      </c>
      <c r="X63" s="31">
        <v>-1.3667568E-2</v>
      </c>
      <c r="Y63" s="31">
        <v>-2.0178854999999999E-2</v>
      </c>
      <c r="Z63" s="31">
        <v>-1.5831623999999999E-2</v>
      </c>
      <c r="AA63" s="31">
        <v>-1.4568505000000001E-2</v>
      </c>
      <c r="AB63" s="31">
        <v>-3.4983969999999999E-3</v>
      </c>
      <c r="AC63" s="31">
        <v>-9.2902750000000006E-3</v>
      </c>
      <c r="AD63" s="31">
        <v>-7.8419920000000008E-3</v>
      </c>
      <c r="AE63" s="31">
        <v>-7.009754E-3</v>
      </c>
      <c r="AF63" s="31">
        <v>-7.8419920000000008E-3</v>
      </c>
      <c r="AG63" s="31">
        <v>-9.9378880000000006E-3</v>
      </c>
      <c r="AH63" s="31">
        <v>-1.1674982E-2</v>
      </c>
      <c r="AI63" s="31">
        <v>-1.2707898E-2</v>
      </c>
      <c r="AJ63" s="31">
        <v>-1.1674982E-2</v>
      </c>
      <c r="AK63" s="31">
        <v>-3.4983969999999999E-3</v>
      </c>
      <c r="AL63" s="31">
        <v>-1.3195859000000001E-2</v>
      </c>
      <c r="AM63" s="31">
        <v>-8.5957919999999997E-3</v>
      </c>
      <c r="AN63" s="31">
        <v>-1.0547275E-2</v>
      </c>
      <c r="AO63" s="31">
        <v>-1.9172908999999998E-2</v>
      </c>
      <c r="AP63" s="31">
        <v>-1.4568505000000001E-2</v>
      </c>
      <c r="AQ63" s="31">
        <v>-2.1144201000000001E-2</v>
      </c>
      <c r="AR63" s="31">
        <v>-1.7386579999999999E-2</v>
      </c>
      <c r="AS63" s="31">
        <v>-1.1124725E-2</v>
      </c>
      <c r="AT63" s="31">
        <v>-1.5421038E-2</v>
      </c>
      <c r="AU63" s="31">
        <v>-2.1144201000000001E-2</v>
      </c>
      <c r="AV63" s="31">
        <v>-1.7386579999999999E-2</v>
      </c>
      <c r="AW63" s="31">
        <v>-1.5831623999999999E-2</v>
      </c>
      <c r="AX63" s="31">
        <v>-1.2707898E-2</v>
      </c>
      <c r="AY63" s="31">
        <v>-6.066877E-3</v>
      </c>
      <c r="AZ63" s="31">
        <v>-4.9505290000000004E-3</v>
      </c>
      <c r="BA63" s="31">
        <v>-7.8419920000000008E-3</v>
      </c>
      <c r="BB63" s="31">
        <v>-1.1124725E-2</v>
      </c>
      <c r="BC63" s="31">
        <v>-7.009754E-3</v>
      </c>
      <c r="BD63" s="31">
        <v>-7.009754E-3</v>
      </c>
      <c r="BE63" s="31">
        <v>-1.4124655999999999E-2</v>
      </c>
      <c r="BF63" s="31">
        <v>-9.2902750000000006E-3</v>
      </c>
      <c r="BG63" s="31">
        <v>-9.9378880000000006E-3</v>
      </c>
      <c r="BH63" s="31">
        <v>-1.3195859000000001E-2</v>
      </c>
      <c r="BI63" s="31">
        <v>-1.2201729999999999E-2</v>
      </c>
      <c r="BJ63" s="31">
        <v>-1.3195859000000001E-2</v>
      </c>
      <c r="BK63" s="31">
        <v>1</v>
      </c>
      <c r="BL63" s="31">
        <v>-6.066877E-3</v>
      </c>
      <c r="BM63" s="31">
        <v>-1.1124725E-2</v>
      </c>
      <c r="BN63" s="31">
        <v>-3.4983969999999999E-3</v>
      </c>
      <c r="BO63" s="31">
        <v>-7.8419920000000008E-3</v>
      </c>
      <c r="BP63" s="31">
        <v>-1.3195859000000001E-2</v>
      </c>
      <c r="BQ63" s="31">
        <v>-6.066877E-3</v>
      </c>
      <c r="BR63" s="31">
        <v>-7.8419920000000008E-3</v>
      </c>
      <c r="BS63" s="31">
        <v>-7.8419920000000008E-3</v>
      </c>
      <c r="BT63" s="31">
        <v>-8.5957919999999997E-3</v>
      </c>
      <c r="BU63" s="31">
        <v>-3.4983969999999999E-3</v>
      </c>
      <c r="BV63" s="31">
        <v>-4.9505290000000004E-3</v>
      </c>
      <c r="BW63" s="31">
        <v>-1.1674982E-2</v>
      </c>
      <c r="BX63" s="31">
        <v>-7.8419920000000008E-3</v>
      </c>
      <c r="BY63" s="31">
        <v>-1.1124725E-2</v>
      </c>
      <c r="BZ63" s="31">
        <v>-9.2902750000000006E-3</v>
      </c>
      <c r="CA63" s="31">
        <v>-1.3195859000000001E-2</v>
      </c>
      <c r="CB63" s="31">
        <v>-1.5831623999999999E-2</v>
      </c>
      <c r="CC63" s="31">
        <v>-7.009754E-3</v>
      </c>
      <c r="CD63" s="31">
        <v>-1.0547275E-2</v>
      </c>
      <c r="CE63" s="31">
        <v>-9.2902750000000006E-3</v>
      </c>
      <c r="CF63" s="31">
        <v>-7.8419920000000008E-3</v>
      </c>
      <c r="CG63" s="31">
        <v>-1.1674982E-2</v>
      </c>
      <c r="CH63" s="31">
        <v>-1.5831623999999999E-2</v>
      </c>
      <c r="CI63" s="31">
        <v>-1.3195859000000001E-2</v>
      </c>
      <c r="CJ63" s="31">
        <v>-1.3667568E-2</v>
      </c>
      <c r="CK63" s="31">
        <v>-7.8419920000000008E-3</v>
      </c>
      <c r="CL63" s="31">
        <v>-1.3667568E-2</v>
      </c>
      <c r="CM63" s="31">
        <v>-9.2902750000000006E-3</v>
      </c>
      <c r="CN63" s="31">
        <v>-9.2902750000000006E-3</v>
      </c>
      <c r="CO63" s="31">
        <v>-7.009754E-3</v>
      </c>
      <c r="CP63" s="31">
        <v>-8.5957919999999997E-3</v>
      </c>
      <c r="CQ63" s="31">
        <v>-3.4509480000000002E-2</v>
      </c>
      <c r="CR63" s="31">
        <v>4.7610920000000001E-2</v>
      </c>
      <c r="CS63" s="31">
        <v>-7.7967119999999999E-3</v>
      </c>
      <c r="CT63" s="31">
        <v>9.1692869999999996E-2</v>
      </c>
      <c r="CU63" s="33">
        <v>-0.12651720799999999</v>
      </c>
    </row>
    <row r="64" spans="1:99" ht="15" thickBot="1" x14ac:dyDescent="0.35">
      <c r="A64" s="29" t="s">
        <v>85</v>
      </c>
      <c r="B64" s="53">
        <v>-3.3746502999999997E-2</v>
      </c>
      <c r="C64" s="53">
        <v>-3.2420989999999997E-2</v>
      </c>
      <c r="D64" s="30">
        <v>2.201096E-2</v>
      </c>
      <c r="E64" s="31">
        <v>-2.748666E-2</v>
      </c>
      <c r="F64" s="31">
        <v>-5.5376599999999998E-2</v>
      </c>
      <c r="G64" s="31">
        <v>7.7316118000000003E-2</v>
      </c>
      <c r="H64" s="31">
        <v>-4.7814280000000001E-2</v>
      </c>
      <c r="I64" s="31">
        <v>-7.3096579999999994E-2</v>
      </c>
      <c r="J64" s="31">
        <v>-5.2390300000000001E-2</v>
      </c>
      <c r="K64" s="31">
        <v>-1.0452352999999999E-2</v>
      </c>
      <c r="L64" s="31">
        <v>5.2346789999999999E-3</v>
      </c>
      <c r="M64" s="31">
        <v>6.2353364000000001E-2</v>
      </c>
      <c r="N64" s="31">
        <v>-1.45815042E-2</v>
      </c>
      <c r="O64" s="31">
        <v>5.7082149999999998E-2</v>
      </c>
      <c r="P64" s="31">
        <v>2.9123330999999999E-2</v>
      </c>
      <c r="Q64" s="31">
        <v>6.4337953000000003E-2</v>
      </c>
      <c r="R64" s="31">
        <v>8.4230598000000004E-3</v>
      </c>
      <c r="S64" s="31">
        <v>-6.438895E-3</v>
      </c>
      <c r="T64" s="31">
        <v>-6.438895E-3</v>
      </c>
      <c r="U64" s="31">
        <v>-6.438895E-3</v>
      </c>
      <c r="V64" s="31">
        <v>-7.4489059999999999E-3</v>
      </c>
      <c r="W64" s="31">
        <v>-6.7914159999999998E-3</v>
      </c>
      <c r="X64" s="31">
        <v>-8.3437700000000004E-3</v>
      </c>
      <c r="Y64" s="31">
        <v>-1.2318777E-2</v>
      </c>
      <c r="Z64" s="31">
        <v>-9.6648810000000002E-3</v>
      </c>
      <c r="AA64" s="31">
        <v>-8.8937730000000007E-3</v>
      </c>
      <c r="AB64" s="31">
        <v>-2.135699E-3</v>
      </c>
      <c r="AC64" s="31">
        <v>-5.671522E-3</v>
      </c>
      <c r="AD64" s="31">
        <v>-4.787375E-3</v>
      </c>
      <c r="AE64" s="31">
        <v>-4.2793110000000001E-3</v>
      </c>
      <c r="AF64" s="31">
        <v>-4.787375E-3</v>
      </c>
      <c r="AG64" s="31">
        <v>-6.066877E-3</v>
      </c>
      <c r="AH64" s="31">
        <v>-7.1273370000000001E-3</v>
      </c>
      <c r="AI64" s="31">
        <v>-7.7579110000000001E-3</v>
      </c>
      <c r="AJ64" s="31">
        <v>-7.1273370000000001E-3</v>
      </c>
      <c r="AK64" s="31">
        <v>-2.135699E-3</v>
      </c>
      <c r="AL64" s="31">
        <v>-8.0558009999999996E-3</v>
      </c>
      <c r="AM64" s="31">
        <v>-5.2475550000000001E-3</v>
      </c>
      <c r="AN64" s="31">
        <v>-6.438895E-3</v>
      </c>
      <c r="AO64" s="31">
        <v>-1.1704668E-2</v>
      </c>
      <c r="AP64" s="31">
        <v>-8.8937730000000007E-3</v>
      </c>
      <c r="AQ64" s="31">
        <v>-1.2908101E-2</v>
      </c>
      <c r="AR64" s="31">
        <v>-1.0614149999999999E-2</v>
      </c>
      <c r="AS64" s="31">
        <v>-6.7914159999999998E-3</v>
      </c>
      <c r="AT64" s="31">
        <v>-9.4142270000000007E-3</v>
      </c>
      <c r="AU64" s="31">
        <v>-1.2908101E-2</v>
      </c>
      <c r="AV64" s="31">
        <v>-1.0614149999999999E-2</v>
      </c>
      <c r="AW64" s="31">
        <v>-9.6648810000000002E-3</v>
      </c>
      <c r="AX64" s="31">
        <v>-7.7579110000000001E-3</v>
      </c>
      <c r="AY64" s="31">
        <v>-3.7037039999999999E-3</v>
      </c>
      <c r="AZ64" s="31">
        <v>-3.022196E-3</v>
      </c>
      <c r="BA64" s="31">
        <v>-4.787375E-3</v>
      </c>
      <c r="BB64" s="31">
        <v>-6.7914159999999998E-3</v>
      </c>
      <c r="BC64" s="31">
        <v>-4.2793110000000001E-3</v>
      </c>
      <c r="BD64" s="31">
        <v>-4.2793110000000001E-3</v>
      </c>
      <c r="BE64" s="31">
        <v>-8.622813E-3</v>
      </c>
      <c r="BF64" s="31">
        <v>-5.671522E-3</v>
      </c>
      <c r="BG64" s="31">
        <v>-6.066877E-3</v>
      </c>
      <c r="BH64" s="31">
        <v>-8.0558009999999996E-3</v>
      </c>
      <c r="BI64" s="31">
        <v>-7.4489059999999999E-3</v>
      </c>
      <c r="BJ64" s="31">
        <v>-8.0558009999999996E-3</v>
      </c>
      <c r="BK64" s="31">
        <v>-6.066877E-3</v>
      </c>
      <c r="BL64" s="31">
        <v>1</v>
      </c>
      <c r="BM64" s="31">
        <v>-6.7914159999999998E-3</v>
      </c>
      <c r="BN64" s="31">
        <v>-2.135699E-3</v>
      </c>
      <c r="BO64" s="31">
        <v>-4.787375E-3</v>
      </c>
      <c r="BP64" s="31">
        <v>-8.0558009999999996E-3</v>
      </c>
      <c r="BQ64" s="31">
        <v>-3.7037039999999999E-3</v>
      </c>
      <c r="BR64" s="31">
        <v>-4.787375E-3</v>
      </c>
      <c r="BS64" s="31">
        <v>-4.787375E-3</v>
      </c>
      <c r="BT64" s="31">
        <v>-5.2475550000000001E-3</v>
      </c>
      <c r="BU64" s="31">
        <v>-2.135699E-3</v>
      </c>
      <c r="BV64" s="31">
        <v>-3.022196E-3</v>
      </c>
      <c r="BW64" s="31">
        <v>-7.1273370000000001E-3</v>
      </c>
      <c r="BX64" s="31">
        <v>-4.787375E-3</v>
      </c>
      <c r="BY64" s="31">
        <v>-6.7914159999999998E-3</v>
      </c>
      <c r="BZ64" s="31">
        <v>-5.671522E-3</v>
      </c>
      <c r="CA64" s="31">
        <v>-8.0558009999999996E-3</v>
      </c>
      <c r="CB64" s="31">
        <v>-9.6648810000000002E-3</v>
      </c>
      <c r="CC64" s="31">
        <v>-4.2793110000000001E-3</v>
      </c>
      <c r="CD64" s="31">
        <v>-6.438895E-3</v>
      </c>
      <c r="CE64" s="31">
        <v>-5.671522E-3</v>
      </c>
      <c r="CF64" s="31">
        <v>-4.787375E-3</v>
      </c>
      <c r="CG64" s="31">
        <v>-7.1273370000000001E-3</v>
      </c>
      <c r="CH64" s="31">
        <v>-9.6648810000000002E-3</v>
      </c>
      <c r="CI64" s="31">
        <v>-8.0558009999999996E-3</v>
      </c>
      <c r="CJ64" s="31">
        <v>-8.3437700000000004E-3</v>
      </c>
      <c r="CK64" s="31">
        <v>-4.787375E-3</v>
      </c>
      <c r="CL64" s="31">
        <v>-8.3437700000000004E-3</v>
      </c>
      <c r="CM64" s="31">
        <v>-5.671522E-3</v>
      </c>
      <c r="CN64" s="31">
        <v>-5.671522E-3</v>
      </c>
      <c r="CO64" s="31">
        <v>-4.2793110000000001E-3</v>
      </c>
      <c r="CP64" s="31">
        <v>-5.2475550000000001E-3</v>
      </c>
      <c r="CQ64" s="31">
        <v>4.4556190000000002E-2</v>
      </c>
      <c r="CR64" s="31">
        <v>2.9065489999999999E-2</v>
      </c>
      <c r="CS64" s="31">
        <v>6.3334964999999993E-2</v>
      </c>
      <c r="CT64" s="31">
        <v>5.5376599999999998E-2</v>
      </c>
      <c r="CU64" s="33">
        <v>-7.7316118000000003E-2</v>
      </c>
    </row>
    <row r="65" spans="1:99" ht="15" thickBot="1" x14ac:dyDescent="0.35">
      <c r="A65" s="29" t="s">
        <v>86</v>
      </c>
      <c r="B65" s="53">
        <v>-6.7822684999999994E-2</v>
      </c>
      <c r="C65" s="53">
        <v>-6.8103140000000006E-2</v>
      </c>
      <c r="D65" s="30">
        <v>-7.1654880000000004E-2</v>
      </c>
      <c r="E65" s="31">
        <v>-4.4314550000000001E-2</v>
      </c>
      <c r="F65" s="31">
        <v>-9.4651040000000006E-2</v>
      </c>
      <c r="G65" s="31">
        <v>4.7474147000000001E-2</v>
      </c>
      <c r="H65" s="31">
        <v>4.6345619999999997E-2</v>
      </c>
      <c r="I65" s="31">
        <v>2.17095E-2</v>
      </c>
      <c r="J65" s="31">
        <v>5.1352799999999997E-2</v>
      </c>
      <c r="K65" s="31">
        <v>-6.6184875000000004E-2</v>
      </c>
      <c r="L65" s="31">
        <v>-1.8868275E-2</v>
      </c>
      <c r="M65" s="31">
        <v>-2.2083248999999999E-2</v>
      </c>
      <c r="N65" s="31">
        <v>2.1952819999999999E-4</v>
      </c>
      <c r="O65" s="31">
        <v>-1.4429711E-2</v>
      </c>
      <c r="P65" s="31">
        <v>1.5324795E-2</v>
      </c>
      <c r="Q65" s="31">
        <v>-2.9974857000000001E-2</v>
      </c>
      <c r="R65" s="31">
        <v>6.9986177100000005E-2</v>
      </c>
      <c r="S65" s="31">
        <v>-1.1806888E-2</v>
      </c>
      <c r="T65" s="31">
        <v>-1.1806888E-2</v>
      </c>
      <c r="U65" s="31">
        <v>-1.1806888E-2</v>
      </c>
      <c r="V65" s="31">
        <v>-1.3658927E-2</v>
      </c>
      <c r="W65" s="31">
        <v>-1.24533E-2</v>
      </c>
      <c r="X65" s="31">
        <v>-1.5299823000000001E-2</v>
      </c>
      <c r="Y65" s="31">
        <v>-2.2588724000000001E-2</v>
      </c>
      <c r="Z65" s="31">
        <v>-1.7722321999999999E-2</v>
      </c>
      <c r="AA65" s="31">
        <v>-1.6308355E-2</v>
      </c>
      <c r="AB65" s="31">
        <v>-3.9161939999999996E-3</v>
      </c>
      <c r="AC65" s="31">
        <v>-1.0399769999999999E-2</v>
      </c>
      <c r="AD65" s="31">
        <v>-8.7785250000000006E-3</v>
      </c>
      <c r="AE65" s="31">
        <v>-7.8468970000000002E-3</v>
      </c>
      <c r="AF65" s="31">
        <v>-8.7785250000000006E-3</v>
      </c>
      <c r="AG65" s="31">
        <v>-1.1124725E-2</v>
      </c>
      <c r="AH65" s="31">
        <v>-1.3069272E-2</v>
      </c>
      <c r="AI65" s="31">
        <v>-1.4225544999999999E-2</v>
      </c>
      <c r="AJ65" s="31">
        <v>-1.3069272E-2</v>
      </c>
      <c r="AK65" s="31">
        <v>-3.9161939999999996E-3</v>
      </c>
      <c r="AL65" s="31">
        <v>-1.4771780999999999E-2</v>
      </c>
      <c r="AM65" s="31">
        <v>-9.6223490000000005E-3</v>
      </c>
      <c r="AN65" s="31">
        <v>-1.1806888E-2</v>
      </c>
      <c r="AO65" s="31">
        <v>-2.1462643E-2</v>
      </c>
      <c r="AP65" s="31">
        <v>-1.6308355E-2</v>
      </c>
      <c r="AQ65" s="31">
        <v>-2.3669356999999999E-2</v>
      </c>
      <c r="AR65" s="31">
        <v>-1.9462980000000001E-2</v>
      </c>
      <c r="AS65" s="31">
        <v>-1.24533E-2</v>
      </c>
      <c r="AT65" s="31">
        <v>-1.7262702000000001E-2</v>
      </c>
      <c r="AU65" s="31">
        <v>-2.3669356999999999E-2</v>
      </c>
      <c r="AV65" s="31">
        <v>-1.9462980000000001E-2</v>
      </c>
      <c r="AW65" s="31">
        <v>-1.7722321999999999E-2</v>
      </c>
      <c r="AX65" s="31">
        <v>-1.4225544999999999E-2</v>
      </c>
      <c r="AY65" s="31">
        <v>-6.7914159999999998E-3</v>
      </c>
      <c r="AZ65" s="31">
        <v>-5.541748E-3</v>
      </c>
      <c r="BA65" s="31">
        <v>-8.7785250000000006E-3</v>
      </c>
      <c r="BB65" s="31">
        <v>-1.24533E-2</v>
      </c>
      <c r="BC65" s="31">
        <v>-7.8468970000000002E-3</v>
      </c>
      <c r="BD65" s="31">
        <v>-7.8468970000000002E-3</v>
      </c>
      <c r="BE65" s="31">
        <v>-1.5811499E-2</v>
      </c>
      <c r="BF65" s="31">
        <v>-1.0399769999999999E-2</v>
      </c>
      <c r="BG65" s="31">
        <v>-1.1124725E-2</v>
      </c>
      <c r="BH65" s="31">
        <v>-1.4771780999999999E-2</v>
      </c>
      <c r="BI65" s="31">
        <v>-1.3658927E-2</v>
      </c>
      <c r="BJ65" s="31">
        <v>-1.4771780999999999E-2</v>
      </c>
      <c r="BK65" s="31">
        <v>-1.1124725E-2</v>
      </c>
      <c r="BL65" s="31">
        <v>-6.7914159999999998E-3</v>
      </c>
      <c r="BM65" s="31">
        <v>1</v>
      </c>
      <c r="BN65" s="31">
        <v>-3.9161939999999996E-3</v>
      </c>
      <c r="BO65" s="31">
        <v>-8.7785250000000006E-3</v>
      </c>
      <c r="BP65" s="31">
        <v>-1.4771780999999999E-2</v>
      </c>
      <c r="BQ65" s="31">
        <v>-6.7914159999999998E-3</v>
      </c>
      <c r="BR65" s="31">
        <v>-8.7785250000000006E-3</v>
      </c>
      <c r="BS65" s="31">
        <v>-8.7785250000000006E-3</v>
      </c>
      <c r="BT65" s="31">
        <v>-9.6223490000000005E-3</v>
      </c>
      <c r="BU65" s="31">
        <v>-3.9161939999999996E-3</v>
      </c>
      <c r="BV65" s="31">
        <v>-5.541748E-3</v>
      </c>
      <c r="BW65" s="31">
        <v>-1.3069272E-2</v>
      </c>
      <c r="BX65" s="31">
        <v>-8.7785250000000006E-3</v>
      </c>
      <c r="BY65" s="31">
        <v>-1.24533E-2</v>
      </c>
      <c r="BZ65" s="31">
        <v>-1.0399769999999999E-2</v>
      </c>
      <c r="CA65" s="31">
        <v>-1.4771780999999999E-2</v>
      </c>
      <c r="CB65" s="31">
        <v>-1.7722321999999999E-2</v>
      </c>
      <c r="CC65" s="31">
        <v>-7.8468970000000002E-3</v>
      </c>
      <c r="CD65" s="31">
        <v>-1.1806888E-2</v>
      </c>
      <c r="CE65" s="31">
        <v>-1.0399769999999999E-2</v>
      </c>
      <c r="CF65" s="31">
        <v>-8.7785250000000006E-3</v>
      </c>
      <c r="CG65" s="31">
        <v>-1.3069272E-2</v>
      </c>
      <c r="CH65" s="31">
        <v>-1.7722321999999999E-2</v>
      </c>
      <c r="CI65" s="31">
        <v>-1.4771780999999999E-2</v>
      </c>
      <c r="CJ65" s="31">
        <v>-1.5299823000000001E-2</v>
      </c>
      <c r="CK65" s="31">
        <v>-8.7785250000000006E-3</v>
      </c>
      <c r="CL65" s="31">
        <v>-1.5299823000000001E-2</v>
      </c>
      <c r="CM65" s="31">
        <v>-1.0399769999999999E-2</v>
      </c>
      <c r="CN65" s="31">
        <v>-1.0399769999999999E-2</v>
      </c>
      <c r="CO65" s="31">
        <v>-7.8468970000000002E-3</v>
      </c>
      <c r="CP65" s="31">
        <v>-9.6223490000000005E-3</v>
      </c>
      <c r="CQ65" s="31">
        <v>6.9668620000000001E-2</v>
      </c>
      <c r="CR65" s="31">
        <v>5.3296870000000003E-2</v>
      </c>
      <c r="CS65" s="31">
        <v>-4.4544992999999998E-2</v>
      </c>
      <c r="CT65" s="31">
        <v>9.4651040000000006E-2</v>
      </c>
      <c r="CU65" s="33">
        <v>-4.7474147000000001E-2</v>
      </c>
    </row>
    <row r="66" spans="1:99" ht="15" thickBot="1" x14ac:dyDescent="0.35">
      <c r="A66" s="29" t="s">
        <v>87</v>
      </c>
      <c r="B66" s="53">
        <v>-6.517653E-3</v>
      </c>
      <c r="C66" s="53">
        <v>-3.2991800000000001E-3</v>
      </c>
      <c r="D66" s="30">
        <v>-1.492653E-2</v>
      </c>
      <c r="E66" s="31">
        <v>-1.551427E-2</v>
      </c>
      <c r="F66" s="31">
        <v>-3.1750979999999998E-2</v>
      </c>
      <c r="G66" s="31">
        <v>4.4217304999999998E-2</v>
      </c>
      <c r="H66" s="31">
        <v>-2.819456E-2</v>
      </c>
      <c r="I66" s="31">
        <v>-3.8310860000000002E-2</v>
      </c>
      <c r="J66" s="31">
        <v>-2.495416E-2</v>
      </c>
      <c r="K66" s="31">
        <v>-1.7391377E-2</v>
      </c>
      <c r="L66" s="31">
        <v>-1.6023603000000001E-2</v>
      </c>
      <c r="M66" s="31">
        <v>-1.3326236999999999E-2</v>
      </c>
      <c r="N66" s="31">
        <v>-1.13314668E-2</v>
      </c>
      <c r="O66" s="31">
        <v>-8.1645209999999992E-3</v>
      </c>
      <c r="P66" s="31">
        <v>2.7893599999999998E-3</v>
      </c>
      <c r="Q66" s="31">
        <v>-1.6277682000000002E-2</v>
      </c>
      <c r="R66" s="31">
        <v>3.8918197500000001E-2</v>
      </c>
      <c r="S66" s="31">
        <v>-3.712917E-3</v>
      </c>
      <c r="T66" s="31">
        <v>-3.712917E-3</v>
      </c>
      <c r="U66" s="31">
        <v>-3.712917E-3</v>
      </c>
      <c r="V66" s="31">
        <v>-4.2953280000000002E-3</v>
      </c>
      <c r="W66" s="31">
        <v>-3.9161939999999996E-3</v>
      </c>
      <c r="X66" s="31">
        <v>-4.8113410000000002E-3</v>
      </c>
      <c r="Y66" s="31">
        <v>-7.1034849999999997E-3</v>
      </c>
      <c r="Z66" s="31">
        <v>-5.5731460000000002E-3</v>
      </c>
      <c r="AA66" s="31">
        <v>-5.1284950000000003E-3</v>
      </c>
      <c r="AB66" s="31">
        <v>-1.2315270000000001E-3</v>
      </c>
      <c r="AC66" s="31">
        <v>-3.27042E-3</v>
      </c>
      <c r="AD66" s="31">
        <v>-2.7605860000000002E-3</v>
      </c>
      <c r="AE66" s="31">
        <v>-2.4676170000000001E-3</v>
      </c>
      <c r="AF66" s="31">
        <v>-2.7605860000000002E-3</v>
      </c>
      <c r="AG66" s="31">
        <v>-3.4983969999999999E-3</v>
      </c>
      <c r="AH66" s="31">
        <v>-4.1098990000000002E-3</v>
      </c>
      <c r="AI66" s="31">
        <v>-4.4735130000000001E-3</v>
      </c>
      <c r="AJ66" s="31">
        <v>-4.1098990000000002E-3</v>
      </c>
      <c r="AK66" s="31">
        <v>-1.2315270000000001E-3</v>
      </c>
      <c r="AL66" s="31">
        <v>-4.645288E-3</v>
      </c>
      <c r="AM66" s="31">
        <v>-3.025944E-3</v>
      </c>
      <c r="AN66" s="31">
        <v>-3.712917E-3</v>
      </c>
      <c r="AO66" s="31">
        <v>-6.7493659999999997E-3</v>
      </c>
      <c r="AP66" s="31">
        <v>-5.1284950000000003E-3</v>
      </c>
      <c r="AQ66" s="31">
        <v>-7.4433119999999997E-3</v>
      </c>
      <c r="AR66" s="31">
        <v>-6.1205310000000002E-3</v>
      </c>
      <c r="AS66" s="31">
        <v>-3.9161939999999996E-3</v>
      </c>
      <c r="AT66" s="31">
        <v>-5.428609E-3</v>
      </c>
      <c r="AU66" s="31">
        <v>-7.4433119999999997E-3</v>
      </c>
      <c r="AV66" s="31">
        <v>-6.1205310000000002E-3</v>
      </c>
      <c r="AW66" s="31">
        <v>-5.5731460000000002E-3</v>
      </c>
      <c r="AX66" s="31">
        <v>-4.4735130000000001E-3</v>
      </c>
      <c r="AY66" s="31">
        <v>-2.135699E-3</v>
      </c>
      <c r="AZ66" s="31">
        <v>-1.7427160000000001E-3</v>
      </c>
      <c r="BA66" s="31">
        <v>-2.7605860000000002E-3</v>
      </c>
      <c r="BB66" s="31">
        <v>-3.9161939999999996E-3</v>
      </c>
      <c r="BC66" s="31">
        <v>-2.4676170000000001E-3</v>
      </c>
      <c r="BD66" s="31">
        <v>-2.4676170000000001E-3</v>
      </c>
      <c r="BE66" s="31">
        <v>-4.9722480000000003E-3</v>
      </c>
      <c r="BF66" s="31">
        <v>-3.27042E-3</v>
      </c>
      <c r="BG66" s="31">
        <v>-3.4983969999999999E-3</v>
      </c>
      <c r="BH66" s="31">
        <v>-4.645288E-3</v>
      </c>
      <c r="BI66" s="31">
        <v>-4.2953280000000002E-3</v>
      </c>
      <c r="BJ66" s="31">
        <v>-4.645288E-3</v>
      </c>
      <c r="BK66" s="31">
        <v>-3.4983969999999999E-3</v>
      </c>
      <c r="BL66" s="31">
        <v>-2.135699E-3</v>
      </c>
      <c r="BM66" s="31">
        <v>-3.9161939999999996E-3</v>
      </c>
      <c r="BN66" s="31">
        <v>1</v>
      </c>
      <c r="BO66" s="31">
        <v>-2.7605860000000002E-3</v>
      </c>
      <c r="BP66" s="31">
        <v>-4.645288E-3</v>
      </c>
      <c r="BQ66" s="31">
        <v>-2.135699E-3</v>
      </c>
      <c r="BR66" s="31">
        <v>-2.7605860000000002E-3</v>
      </c>
      <c r="BS66" s="31">
        <v>-2.7605860000000002E-3</v>
      </c>
      <c r="BT66" s="31">
        <v>-3.025944E-3</v>
      </c>
      <c r="BU66" s="31">
        <v>-1.2315270000000001E-3</v>
      </c>
      <c r="BV66" s="31">
        <v>-1.7427160000000001E-3</v>
      </c>
      <c r="BW66" s="31">
        <v>-4.1098990000000002E-3</v>
      </c>
      <c r="BX66" s="31">
        <v>-2.7605860000000002E-3</v>
      </c>
      <c r="BY66" s="31">
        <v>-3.9161939999999996E-3</v>
      </c>
      <c r="BZ66" s="31">
        <v>-3.27042E-3</v>
      </c>
      <c r="CA66" s="31">
        <v>-4.645288E-3</v>
      </c>
      <c r="CB66" s="31">
        <v>-5.5731460000000002E-3</v>
      </c>
      <c r="CC66" s="31">
        <v>-2.4676170000000001E-3</v>
      </c>
      <c r="CD66" s="31">
        <v>-3.712917E-3</v>
      </c>
      <c r="CE66" s="31">
        <v>-3.27042E-3</v>
      </c>
      <c r="CF66" s="31">
        <v>-2.7605860000000002E-3</v>
      </c>
      <c r="CG66" s="31">
        <v>-4.1098990000000002E-3</v>
      </c>
      <c r="CH66" s="31">
        <v>-5.5731460000000002E-3</v>
      </c>
      <c r="CI66" s="31">
        <v>-4.645288E-3</v>
      </c>
      <c r="CJ66" s="31">
        <v>-4.8113410000000002E-3</v>
      </c>
      <c r="CK66" s="31">
        <v>-2.7605860000000002E-3</v>
      </c>
      <c r="CL66" s="31">
        <v>-4.8113410000000002E-3</v>
      </c>
      <c r="CM66" s="31">
        <v>-3.27042E-3</v>
      </c>
      <c r="CN66" s="31">
        <v>-3.27042E-3</v>
      </c>
      <c r="CO66" s="31">
        <v>-2.4676170000000001E-3</v>
      </c>
      <c r="CP66" s="31">
        <v>-3.025944E-3</v>
      </c>
      <c r="CQ66" s="31">
        <v>-1.2148239999999999E-2</v>
      </c>
      <c r="CR66" s="31">
        <v>1.6760290000000001E-2</v>
      </c>
      <c r="CS66" s="31">
        <v>-1.2826105000000001E-2</v>
      </c>
      <c r="CT66" s="31">
        <v>3.1750979999999998E-2</v>
      </c>
      <c r="CU66" s="33">
        <v>-4.4217304999999998E-2</v>
      </c>
    </row>
    <row r="67" spans="1:99" ht="15" thickBot="1" x14ac:dyDescent="0.35">
      <c r="A67" s="29" t="s">
        <v>88</v>
      </c>
      <c r="B67" s="53">
        <v>5.1737939999999998E-3</v>
      </c>
      <c r="C67" s="53">
        <v>1.1872539999999999E-2</v>
      </c>
      <c r="D67" s="30">
        <v>2.7459750000000002E-2</v>
      </c>
      <c r="E67" s="31">
        <v>-3.8080749999999997E-2</v>
      </c>
      <c r="F67" s="31">
        <v>-7.1247519999999995E-2</v>
      </c>
      <c r="G67" s="31">
        <v>9.3986115999999995E-2</v>
      </c>
      <c r="H67" s="31">
        <v>-5.2111020000000001E-2</v>
      </c>
      <c r="I67" s="31">
        <v>-0.11125139000000001</v>
      </c>
      <c r="J67" s="31">
        <v>-6.4723630000000004E-2</v>
      </c>
      <c r="K67" s="31">
        <v>8.3328010000000008E-3</v>
      </c>
      <c r="L67" s="31">
        <v>-4.2478318000000001E-2</v>
      </c>
      <c r="M67" s="31">
        <v>-1.0441429E-2</v>
      </c>
      <c r="N67" s="31">
        <v>-1.9503188899999999E-2</v>
      </c>
      <c r="O67" s="31">
        <v>-4.0940890000000004E-3</v>
      </c>
      <c r="P67" s="31">
        <v>-1.3358528999999999E-2</v>
      </c>
      <c r="Q67" s="31">
        <v>-8.4399209999999995E-3</v>
      </c>
      <c r="R67" s="31">
        <v>3.6729838000000002E-3</v>
      </c>
      <c r="S67" s="31">
        <v>-8.3228590000000002E-3</v>
      </c>
      <c r="T67" s="31">
        <v>-8.3228590000000002E-3</v>
      </c>
      <c r="U67" s="31">
        <v>-8.3228590000000002E-3</v>
      </c>
      <c r="V67" s="31">
        <v>-9.6283900000000006E-3</v>
      </c>
      <c r="W67" s="31">
        <v>-8.7785250000000006E-3</v>
      </c>
      <c r="X67" s="31">
        <v>-1.0785083000000001E-2</v>
      </c>
      <c r="Y67" s="31">
        <v>-1.5923143000000001E-2</v>
      </c>
      <c r="Z67" s="31">
        <v>-1.2492741E-2</v>
      </c>
      <c r="AA67" s="31">
        <v>-1.1496012999999999E-2</v>
      </c>
      <c r="AB67" s="31">
        <v>-2.7605860000000002E-3</v>
      </c>
      <c r="AC67" s="31">
        <v>-7.3309600000000001E-3</v>
      </c>
      <c r="AD67" s="31">
        <v>-6.1881189999999997E-3</v>
      </c>
      <c r="AE67" s="31">
        <v>-5.5313999999999997E-3</v>
      </c>
      <c r="AF67" s="31">
        <v>-6.1881189999999997E-3</v>
      </c>
      <c r="AG67" s="31">
        <v>-7.8419920000000008E-3</v>
      </c>
      <c r="AH67" s="31">
        <v>-9.2127330000000007E-3</v>
      </c>
      <c r="AI67" s="31">
        <v>-1.0027807999999999E-2</v>
      </c>
      <c r="AJ67" s="31">
        <v>-9.2127330000000007E-3</v>
      </c>
      <c r="AK67" s="31">
        <v>-2.7605860000000002E-3</v>
      </c>
      <c r="AL67" s="31">
        <v>-1.0412858000000001E-2</v>
      </c>
      <c r="AM67" s="31">
        <v>-6.7829429999999996E-3</v>
      </c>
      <c r="AN67" s="31">
        <v>-8.3228590000000002E-3</v>
      </c>
      <c r="AO67" s="31">
        <v>-1.5129350999999999E-2</v>
      </c>
      <c r="AP67" s="31">
        <v>-1.1496012999999999E-2</v>
      </c>
      <c r="AQ67" s="31">
        <v>-1.6684898E-2</v>
      </c>
      <c r="AR67" s="31">
        <v>-1.3719758E-2</v>
      </c>
      <c r="AS67" s="31">
        <v>-8.7785250000000006E-3</v>
      </c>
      <c r="AT67" s="31">
        <v>-1.2168747000000001E-2</v>
      </c>
      <c r="AU67" s="31">
        <v>-1.6684898E-2</v>
      </c>
      <c r="AV67" s="31">
        <v>-1.3719758E-2</v>
      </c>
      <c r="AW67" s="31">
        <v>-1.2492741E-2</v>
      </c>
      <c r="AX67" s="31">
        <v>-1.0027807999999999E-2</v>
      </c>
      <c r="AY67" s="31">
        <v>-4.787375E-3</v>
      </c>
      <c r="AZ67" s="31">
        <v>-3.9064649999999996E-3</v>
      </c>
      <c r="BA67" s="31">
        <v>-6.1881189999999997E-3</v>
      </c>
      <c r="BB67" s="31">
        <v>-8.7785250000000006E-3</v>
      </c>
      <c r="BC67" s="31">
        <v>-5.5313999999999997E-3</v>
      </c>
      <c r="BD67" s="31">
        <v>-5.5313999999999997E-3</v>
      </c>
      <c r="BE67" s="31">
        <v>-1.1145772E-2</v>
      </c>
      <c r="BF67" s="31">
        <v>-7.3309600000000001E-3</v>
      </c>
      <c r="BG67" s="31">
        <v>-7.8419920000000008E-3</v>
      </c>
      <c r="BH67" s="31">
        <v>-1.0412858000000001E-2</v>
      </c>
      <c r="BI67" s="31">
        <v>-9.6283900000000006E-3</v>
      </c>
      <c r="BJ67" s="31">
        <v>-1.0412858000000001E-2</v>
      </c>
      <c r="BK67" s="31">
        <v>-7.8419920000000008E-3</v>
      </c>
      <c r="BL67" s="31">
        <v>-4.787375E-3</v>
      </c>
      <c r="BM67" s="31">
        <v>-8.7785250000000006E-3</v>
      </c>
      <c r="BN67" s="31">
        <v>-2.7605860000000002E-3</v>
      </c>
      <c r="BO67" s="31">
        <v>1</v>
      </c>
      <c r="BP67" s="31">
        <v>-1.0412858000000001E-2</v>
      </c>
      <c r="BQ67" s="31">
        <v>-4.787375E-3</v>
      </c>
      <c r="BR67" s="31">
        <v>-6.1881189999999997E-3</v>
      </c>
      <c r="BS67" s="31">
        <v>-6.1881189999999997E-3</v>
      </c>
      <c r="BT67" s="31">
        <v>-6.7829429999999996E-3</v>
      </c>
      <c r="BU67" s="31">
        <v>-2.7605860000000002E-3</v>
      </c>
      <c r="BV67" s="31">
        <v>-3.9064649999999996E-3</v>
      </c>
      <c r="BW67" s="31">
        <v>-9.2127330000000007E-3</v>
      </c>
      <c r="BX67" s="31">
        <v>-6.1881189999999997E-3</v>
      </c>
      <c r="BY67" s="31">
        <v>-8.7785250000000006E-3</v>
      </c>
      <c r="BZ67" s="31">
        <v>-7.3309600000000001E-3</v>
      </c>
      <c r="CA67" s="31">
        <v>-1.0412858000000001E-2</v>
      </c>
      <c r="CB67" s="31">
        <v>-1.2492741E-2</v>
      </c>
      <c r="CC67" s="31">
        <v>-5.5313999999999997E-3</v>
      </c>
      <c r="CD67" s="31">
        <v>-8.3228590000000002E-3</v>
      </c>
      <c r="CE67" s="31">
        <v>-7.3309600000000001E-3</v>
      </c>
      <c r="CF67" s="31">
        <v>-6.1881189999999997E-3</v>
      </c>
      <c r="CG67" s="31">
        <v>-9.2127330000000007E-3</v>
      </c>
      <c r="CH67" s="31">
        <v>-1.2492741E-2</v>
      </c>
      <c r="CI67" s="31">
        <v>-1.0412858000000001E-2</v>
      </c>
      <c r="CJ67" s="31">
        <v>-1.0785083000000001E-2</v>
      </c>
      <c r="CK67" s="31">
        <v>-6.1881189999999997E-3</v>
      </c>
      <c r="CL67" s="31">
        <v>-1.0785083000000001E-2</v>
      </c>
      <c r="CM67" s="31">
        <v>-7.3309600000000001E-3</v>
      </c>
      <c r="CN67" s="31">
        <v>-7.3309600000000001E-3</v>
      </c>
      <c r="CO67" s="31">
        <v>-5.5313999999999997E-3</v>
      </c>
      <c r="CP67" s="31">
        <v>-6.7829429999999996E-3</v>
      </c>
      <c r="CQ67" s="31">
        <v>-2.7231439999999999E-2</v>
      </c>
      <c r="CR67" s="31">
        <v>3.7569789999999999E-2</v>
      </c>
      <c r="CS67" s="31">
        <v>2.8527314000000002E-2</v>
      </c>
      <c r="CT67" s="31">
        <v>7.1247519999999995E-2</v>
      </c>
      <c r="CU67" s="33">
        <v>-9.3986115999999995E-2</v>
      </c>
    </row>
    <row r="68" spans="1:99" ht="15" thickBot="1" x14ac:dyDescent="0.35">
      <c r="A68" s="29" t="s">
        <v>89</v>
      </c>
      <c r="B68" s="53">
        <v>9.4000119999999993E-3</v>
      </c>
      <c r="C68" s="53">
        <v>2.0694629999999999E-2</v>
      </c>
      <c r="D68" s="30">
        <v>-1.306211E-2</v>
      </c>
      <c r="E68" s="31">
        <v>-5.922471E-2</v>
      </c>
      <c r="F68" s="31">
        <v>-0.12134309</v>
      </c>
      <c r="G68" s="31">
        <v>0.16818364499999999</v>
      </c>
      <c r="H68" s="31">
        <v>-0.10352531</v>
      </c>
      <c r="I68" s="31">
        <v>-0.13510396</v>
      </c>
      <c r="J68" s="31">
        <v>-8.736679E-2</v>
      </c>
      <c r="K68" s="31">
        <v>-5.3977371000000003E-2</v>
      </c>
      <c r="L68" s="31">
        <v>-6.7651716000000001E-2</v>
      </c>
      <c r="M68" s="31">
        <v>-9.7585989999999997E-3</v>
      </c>
      <c r="N68" s="31">
        <v>-2.1215510000000001E-4</v>
      </c>
      <c r="O68" s="31">
        <v>2.8823809999999998E-3</v>
      </c>
      <c r="P68" s="31">
        <v>1.4760861E-2</v>
      </c>
      <c r="Q68" s="31">
        <v>-1.5487295E-2</v>
      </c>
      <c r="R68" s="31">
        <v>8.6275988000000005E-3</v>
      </c>
      <c r="S68" s="31">
        <v>-1.4005024E-2</v>
      </c>
      <c r="T68" s="31">
        <v>-1.4005024E-2</v>
      </c>
      <c r="U68" s="31">
        <v>-1.4005024E-2</v>
      </c>
      <c r="V68" s="31">
        <v>-1.6201864E-2</v>
      </c>
      <c r="W68" s="31">
        <v>-1.4771780999999999E-2</v>
      </c>
      <c r="X68" s="31">
        <v>-1.8148252E-2</v>
      </c>
      <c r="Y68" s="31">
        <v>-2.6794156999999999E-2</v>
      </c>
      <c r="Z68" s="31">
        <v>-2.1021758000000001E-2</v>
      </c>
      <c r="AA68" s="31">
        <v>-1.9344547E-2</v>
      </c>
      <c r="AB68" s="31">
        <v>-4.645288E-3</v>
      </c>
      <c r="AC68" s="31">
        <v>-1.2335937E-2</v>
      </c>
      <c r="AD68" s="31">
        <v>-1.0412858000000001E-2</v>
      </c>
      <c r="AE68" s="31">
        <v>-9.3077850000000007E-3</v>
      </c>
      <c r="AF68" s="31">
        <v>-1.0412858000000001E-2</v>
      </c>
      <c r="AG68" s="31">
        <v>-1.3195859000000001E-2</v>
      </c>
      <c r="AH68" s="31">
        <v>-1.5502429999999999E-2</v>
      </c>
      <c r="AI68" s="31">
        <v>-1.6873971000000001E-2</v>
      </c>
      <c r="AJ68" s="31">
        <v>-1.5502429999999999E-2</v>
      </c>
      <c r="AK68" s="31">
        <v>-4.645288E-3</v>
      </c>
      <c r="AL68" s="31">
        <v>-1.7521901999999999E-2</v>
      </c>
      <c r="AM68" s="31">
        <v>-1.141378E-2</v>
      </c>
      <c r="AN68" s="31">
        <v>-1.4005024E-2</v>
      </c>
      <c r="AO68" s="31">
        <v>-2.5458429000000001E-2</v>
      </c>
      <c r="AP68" s="31">
        <v>-1.9344547E-2</v>
      </c>
      <c r="AQ68" s="31">
        <v>-2.8075975E-2</v>
      </c>
      <c r="AR68" s="31">
        <v>-2.3086480999999999E-2</v>
      </c>
      <c r="AS68" s="31">
        <v>-1.4771780999999999E-2</v>
      </c>
      <c r="AT68" s="31">
        <v>-2.0476568000000001E-2</v>
      </c>
      <c r="AU68" s="31">
        <v>-2.8075975E-2</v>
      </c>
      <c r="AV68" s="31">
        <v>-2.3086480999999999E-2</v>
      </c>
      <c r="AW68" s="31">
        <v>-2.1021758000000001E-2</v>
      </c>
      <c r="AX68" s="31">
        <v>-1.6873971000000001E-2</v>
      </c>
      <c r="AY68" s="31">
        <v>-8.0558009999999996E-3</v>
      </c>
      <c r="AZ68" s="31">
        <v>-6.5734779999999998E-3</v>
      </c>
      <c r="BA68" s="31">
        <v>-1.0412858000000001E-2</v>
      </c>
      <c r="BB68" s="31">
        <v>-1.4771780999999999E-2</v>
      </c>
      <c r="BC68" s="31">
        <v>-9.3077850000000007E-3</v>
      </c>
      <c r="BD68" s="31">
        <v>-9.3077850000000007E-3</v>
      </c>
      <c r="BE68" s="31">
        <v>-1.8755190000000001E-2</v>
      </c>
      <c r="BF68" s="31">
        <v>-1.2335937E-2</v>
      </c>
      <c r="BG68" s="31">
        <v>-1.3195859000000001E-2</v>
      </c>
      <c r="BH68" s="31">
        <v>-1.7521901999999999E-2</v>
      </c>
      <c r="BI68" s="31">
        <v>-1.6201864E-2</v>
      </c>
      <c r="BJ68" s="31">
        <v>-1.7521901999999999E-2</v>
      </c>
      <c r="BK68" s="31">
        <v>-1.3195859000000001E-2</v>
      </c>
      <c r="BL68" s="31">
        <v>-8.0558009999999996E-3</v>
      </c>
      <c r="BM68" s="31">
        <v>-1.4771780999999999E-2</v>
      </c>
      <c r="BN68" s="31">
        <v>-4.645288E-3</v>
      </c>
      <c r="BO68" s="31">
        <v>-1.0412858000000001E-2</v>
      </c>
      <c r="BP68" s="31">
        <v>1</v>
      </c>
      <c r="BQ68" s="31">
        <v>-8.0558009999999996E-3</v>
      </c>
      <c r="BR68" s="31">
        <v>-1.0412858000000001E-2</v>
      </c>
      <c r="BS68" s="31">
        <v>-1.0412858000000001E-2</v>
      </c>
      <c r="BT68" s="31">
        <v>-1.141378E-2</v>
      </c>
      <c r="BU68" s="31">
        <v>-4.645288E-3</v>
      </c>
      <c r="BV68" s="31">
        <v>-6.5734779999999998E-3</v>
      </c>
      <c r="BW68" s="31">
        <v>-1.5502429999999999E-2</v>
      </c>
      <c r="BX68" s="31">
        <v>-1.0412858000000001E-2</v>
      </c>
      <c r="BY68" s="31">
        <v>-1.4771780999999999E-2</v>
      </c>
      <c r="BZ68" s="31">
        <v>-1.2335937E-2</v>
      </c>
      <c r="CA68" s="31">
        <v>-1.7521901999999999E-2</v>
      </c>
      <c r="CB68" s="31">
        <v>-2.1021758000000001E-2</v>
      </c>
      <c r="CC68" s="31">
        <v>-9.3077850000000007E-3</v>
      </c>
      <c r="CD68" s="31">
        <v>-1.4005024E-2</v>
      </c>
      <c r="CE68" s="31">
        <v>-1.2335937E-2</v>
      </c>
      <c r="CF68" s="31">
        <v>-1.0412858000000001E-2</v>
      </c>
      <c r="CG68" s="31">
        <v>-1.5502429999999999E-2</v>
      </c>
      <c r="CH68" s="31">
        <v>-2.1021758000000001E-2</v>
      </c>
      <c r="CI68" s="31">
        <v>-1.7521901999999999E-2</v>
      </c>
      <c r="CJ68" s="31">
        <v>-1.8148252E-2</v>
      </c>
      <c r="CK68" s="31">
        <v>-1.0412858000000001E-2</v>
      </c>
      <c r="CL68" s="31">
        <v>-1.8148252E-2</v>
      </c>
      <c r="CM68" s="31">
        <v>-1.2335937E-2</v>
      </c>
      <c r="CN68" s="31">
        <v>-1.2335937E-2</v>
      </c>
      <c r="CO68" s="31">
        <v>-9.3077850000000007E-3</v>
      </c>
      <c r="CP68" s="31">
        <v>-1.141378E-2</v>
      </c>
      <c r="CQ68" s="31">
        <v>-4.5822830000000002E-2</v>
      </c>
      <c r="CR68" s="31">
        <v>3.890652E-2</v>
      </c>
      <c r="CS68" s="31">
        <v>-1.7573221999999999E-2</v>
      </c>
      <c r="CT68" s="31">
        <v>0.12134309</v>
      </c>
      <c r="CU68" s="33">
        <v>-0.16818364499999999</v>
      </c>
    </row>
    <row r="69" spans="1:99" ht="15" thickBot="1" x14ac:dyDescent="0.35">
      <c r="A69" s="29" t="s">
        <v>90</v>
      </c>
      <c r="B69" s="53">
        <v>-3.6811980000000001E-2</v>
      </c>
      <c r="C69" s="53">
        <v>-3.347029E-2</v>
      </c>
      <c r="D69" s="30">
        <v>-2.7552130000000001E-2</v>
      </c>
      <c r="E69" s="31">
        <v>-2.934904E-2</v>
      </c>
      <c r="F69" s="31">
        <v>-3.2024169999999998E-2</v>
      </c>
      <c r="G69" s="31">
        <v>4.3128575000000002E-2</v>
      </c>
      <c r="H69" s="31">
        <v>-2.0776490000000002E-2</v>
      </c>
      <c r="I69" s="31">
        <v>-1.760428E-2</v>
      </c>
      <c r="J69" s="31">
        <v>-2.5912210000000001E-2</v>
      </c>
      <c r="K69" s="31">
        <v>-3.0069137999999999E-2</v>
      </c>
      <c r="L69" s="31">
        <v>-3.5224193000000001E-2</v>
      </c>
      <c r="M69" s="31">
        <v>-1.1251827000000001E-2</v>
      </c>
      <c r="N69" s="31">
        <v>-9.5121166000000004E-3</v>
      </c>
      <c r="O69" s="31">
        <v>-2.820346E-2</v>
      </c>
      <c r="P69" s="31">
        <v>-1.8027340000000001E-3</v>
      </c>
      <c r="Q69" s="31">
        <v>-1.2579923999999999E-2</v>
      </c>
      <c r="R69" s="31">
        <v>1.16765297E-2</v>
      </c>
      <c r="S69" s="31">
        <v>-6.438895E-3</v>
      </c>
      <c r="T69" s="31">
        <v>-6.438895E-3</v>
      </c>
      <c r="U69" s="31">
        <v>-6.438895E-3</v>
      </c>
      <c r="V69" s="31">
        <v>-7.4489059999999999E-3</v>
      </c>
      <c r="W69" s="31">
        <v>-6.7914159999999998E-3</v>
      </c>
      <c r="X69" s="31">
        <v>-8.3437700000000004E-3</v>
      </c>
      <c r="Y69" s="31">
        <v>-1.2318777E-2</v>
      </c>
      <c r="Z69" s="31">
        <v>-9.6648810000000002E-3</v>
      </c>
      <c r="AA69" s="31">
        <v>-8.8937730000000007E-3</v>
      </c>
      <c r="AB69" s="31">
        <v>-2.135699E-3</v>
      </c>
      <c r="AC69" s="31">
        <v>-5.671522E-3</v>
      </c>
      <c r="AD69" s="31">
        <v>-4.787375E-3</v>
      </c>
      <c r="AE69" s="31">
        <v>-4.2793110000000001E-3</v>
      </c>
      <c r="AF69" s="31">
        <v>-4.787375E-3</v>
      </c>
      <c r="AG69" s="31">
        <v>-6.066877E-3</v>
      </c>
      <c r="AH69" s="31">
        <v>-7.1273370000000001E-3</v>
      </c>
      <c r="AI69" s="31">
        <v>-7.7579110000000001E-3</v>
      </c>
      <c r="AJ69" s="31">
        <v>-7.1273370000000001E-3</v>
      </c>
      <c r="AK69" s="31">
        <v>-2.135699E-3</v>
      </c>
      <c r="AL69" s="31">
        <v>-8.0558009999999996E-3</v>
      </c>
      <c r="AM69" s="31">
        <v>-5.2475550000000001E-3</v>
      </c>
      <c r="AN69" s="31">
        <v>-6.438895E-3</v>
      </c>
      <c r="AO69" s="31">
        <v>-1.1704668E-2</v>
      </c>
      <c r="AP69" s="31">
        <v>-8.8937730000000007E-3</v>
      </c>
      <c r="AQ69" s="31">
        <v>-1.2908101E-2</v>
      </c>
      <c r="AR69" s="31">
        <v>-1.0614149999999999E-2</v>
      </c>
      <c r="AS69" s="31">
        <v>-6.7914159999999998E-3</v>
      </c>
      <c r="AT69" s="31">
        <v>-9.4142270000000007E-3</v>
      </c>
      <c r="AU69" s="31">
        <v>-1.2908101E-2</v>
      </c>
      <c r="AV69" s="31">
        <v>-1.0614149999999999E-2</v>
      </c>
      <c r="AW69" s="31">
        <v>-9.6648810000000002E-3</v>
      </c>
      <c r="AX69" s="31">
        <v>-7.7579110000000001E-3</v>
      </c>
      <c r="AY69" s="31">
        <v>-3.7037039999999999E-3</v>
      </c>
      <c r="AZ69" s="31">
        <v>-3.022196E-3</v>
      </c>
      <c r="BA69" s="31">
        <v>-4.787375E-3</v>
      </c>
      <c r="BB69" s="31">
        <v>-6.7914159999999998E-3</v>
      </c>
      <c r="BC69" s="31">
        <v>-4.2793110000000001E-3</v>
      </c>
      <c r="BD69" s="31">
        <v>-4.2793110000000001E-3</v>
      </c>
      <c r="BE69" s="31">
        <v>-8.622813E-3</v>
      </c>
      <c r="BF69" s="31">
        <v>-5.671522E-3</v>
      </c>
      <c r="BG69" s="31">
        <v>-6.066877E-3</v>
      </c>
      <c r="BH69" s="31">
        <v>-8.0558009999999996E-3</v>
      </c>
      <c r="BI69" s="31">
        <v>-7.4489059999999999E-3</v>
      </c>
      <c r="BJ69" s="31">
        <v>-8.0558009999999996E-3</v>
      </c>
      <c r="BK69" s="31">
        <v>-6.066877E-3</v>
      </c>
      <c r="BL69" s="31">
        <v>-3.7037039999999999E-3</v>
      </c>
      <c r="BM69" s="31">
        <v>-6.7914159999999998E-3</v>
      </c>
      <c r="BN69" s="31">
        <v>-2.135699E-3</v>
      </c>
      <c r="BO69" s="31">
        <v>-4.787375E-3</v>
      </c>
      <c r="BP69" s="31">
        <v>-8.0558009999999996E-3</v>
      </c>
      <c r="BQ69" s="31">
        <v>1</v>
      </c>
      <c r="BR69" s="31">
        <v>-4.787375E-3</v>
      </c>
      <c r="BS69" s="31">
        <v>-4.787375E-3</v>
      </c>
      <c r="BT69" s="31">
        <v>-5.2475550000000001E-3</v>
      </c>
      <c r="BU69" s="31">
        <v>-2.135699E-3</v>
      </c>
      <c r="BV69" s="31">
        <v>-3.022196E-3</v>
      </c>
      <c r="BW69" s="31">
        <v>-7.1273370000000001E-3</v>
      </c>
      <c r="BX69" s="31">
        <v>-4.787375E-3</v>
      </c>
      <c r="BY69" s="31">
        <v>-6.7914159999999998E-3</v>
      </c>
      <c r="BZ69" s="31">
        <v>-5.671522E-3</v>
      </c>
      <c r="CA69" s="31">
        <v>-8.0558009999999996E-3</v>
      </c>
      <c r="CB69" s="31">
        <v>-9.6648810000000002E-3</v>
      </c>
      <c r="CC69" s="31">
        <v>-4.2793110000000001E-3</v>
      </c>
      <c r="CD69" s="31">
        <v>-6.438895E-3</v>
      </c>
      <c r="CE69" s="31">
        <v>-5.671522E-3</v>
      </c>
      <c r="CF69" s="31">
        <v>-4.787375E-3</v>
      </c>
      <c r="CG69" s="31">
        <v>-7.1273370000000001E-3</v>
      </c>
      <c r="CH69" s="31">
        <v>-9.6648810000000002E-3</v>
      </c>
      <c r="CI69" s="31">
        <v>-8.0558009999999996E-3</v>
      </c>
      <c r="CJ69" s="31">
        <v>-8.3437700000000004E-3</v>
      </c>
      <c r="CK69" s="31">
        <v>-4.787375E-3</v>
      </c>
      <c r="CL69" s="31">
        <v>-8.3437700000000004E-3</v>
      </c>
      <c r="CM69" s="31">
        <v>-5.671522E-3</v>
      </c>
      <c r="CN69" s="31">
        <v>-5.671522E-3</v>
      </c>
      <c r="CO69" s="31">
        <v>-4.2793110000000001E-3</v>
      </c>
      <c r="CP69" s="31">
        <v>-5.2475550000000001E-3</v>
      </c>
      <c r="CQ69" s="31">
        <v>-2.1067329999999999E-2</v>
      </c>
      <c r="CR69" s="31">
        <v>2.9065489999999999E-2</v>
      </c>
      <c r="CS69" s="31">
        <v>-1.1240851E-2</v>
      </c>
      <c r="CT69" s="31">
        <v>3.2024169999999998E-2</v>
      </c>
      <c r="CU69" s="33">
        <v>-4.3128575000000002E-2</v>
      </c>
    </row>
    <row r="70" spans="1:99" ht="15" thickBot="1" x14ac:dyDescent="0.35">
      <c r="A70" s="29" t="s">
        <v>91</v>
      </c>
      <c r="B70" s="53">
        <v>-1.4525036E-2</v>
      </c>
      <c r="C70" s="53">
        <v>-1.519793E-2</v>
      </c>
      <c r="D70" s="30">
        <v>-2.2637859999999999E-2</v>
      </c>
      <c r="E70" s="31">
        <v>-2.6254909999999999E-2</v>
      </c>
      <c r="F70" s="31">
        <v>-2.9048029999999999E-2</v>
      </c>
      <c r="G70" s="31">
        <v>7.117529E-3</v>
      </c>
      <c r="H70" s="31">
        <v>2.9290790000000001E-2</v>
      </c>
      <c r="I70" s="31">
        <v>-9.0192530000000007E-2</v>
      </c>
      <c r="J70" s="31">
        <v>-2.2451160000000001E-2</v>
      </c>
      <c r="K70" s="31">
        <v>-2.4559053000000001E-2</v>
      </c>
      <c r="L70" s="31">
        <v>-4.5566926000000001E-2</v>
      </c>
      <c r="M70" s="31">
        <v>7.7055815E-2</v>
      </c>
      <c r="N70" s="31">
        <v>0.3579292161</v>
      </c>
      <c r="O70" s="31">
        <v>-1.3407874E-2</v>
      </c>
      <c r="P70" s="31">
        <v>0.106777381</v>
      </c>
      <c r="Q70" s="31">
        <v>5.9673983999999999E-2</v>
      </c>
      <c r="R70" s="31">
        <v>-3.5095370000000001E-4</v>
      </c>
      <c r="S70" s="31">
        <v>-8.3228590000000002E-3</v>
      </c>
      <c r="T70" s="31">
        <v>-8.3228590000000002E-3</v>
      </c>
      <c r="U70" s="31">
        <v>-8.3228590000000002E-3</v>
      </c>
      <c r="V70" s="31">
        <v>-9.6283900000000006E-3</v>
      </c>
      <c r="W70" s="31">
        <v>-8.7785250000000006E-3</v>
      </c>
      <c r="X70" s="31">
        <v>-1.0785083000000001E-2</v>
      </c>
      <c r="Y70" s="31">
        <v>-1.5923143000000001E-2</v>
      </c>
      <c r="Z70" s="31">
        <v>-1.2492741E-2</v>
      </c>
      <c r="AA70" s="31">
        <v>-1.1496012999999999E-2</v>
      </c>
      <c r="AB70" s="31">
        <v>-2.7605860000000002E-3</v>
      </c>
      <c r="AC70" s="31">
        <v>-7.3309600000000001E-3</v>
      </c>
      <c r="AD70" s="31">
        <v>-6.1881189999999997E-3</v>
      </c>
      <c r="AE70" s="31">
        <v>-5.5313999999999997E-3</v>
      </c>
      <c r="AF70" s="31">
        <v>-6.1881189999999997E-3</v>
      </c>
      <c r="AG70" s="31">
        <v>-7.8419920000000008E-3</v>
      </c>
      <c r="AH70" s="31">
        <v>-9.2127330000000007E-3</v>
      </c>
      <c r="AI70" s="31">
        <v>-1.0027807999999999E-2</v>
      </c>
      <c r="AJ70" s="31">
        <v>-9.2127330000000007E-3</v>
      </c>
      <c r="AK70" s="31">
        <v>-2.7605860000000002E-3</v>
      </c>
      <c r="AL70" s="31">
        <v>-1.0412858000000001E-2</v>
      </c>
      <c r="AM70" s="31">
        <v>-6.7829429999999996E-3</v>
      </c>
      <c r="AN70" s="31">
        <v>-8.3228590000000002E-3</v>
      </c>
      <c r="AO70" s="31">
        <v>-1.5129350999999999E-2</v>
      </c>
      <c r="AP70" s="31">
        <v>-1.1496012999999999E-2</v>
      </c>
      <c r="AQ70" s="31">
        <v>-1.6684898E-2</v>
      </c>
      <c r="AR70" s="31">
        <v>-1.3719758E-2</v>
      </c>
      <c r="AS70" s="31">
        <v>-8.7785250000000006E-3</v>
      </c>
      <c r="AT70" s="31">
        <v>-1.2168747000000001E-2</v>
      </c>
      <c r="AU70" s="31">
        <v>-1.6684898E-2</v>
      </c>
      <c r="AV70" s="31">
        <v>-1.3719758E-2</v>
      </c>
      <c r="AW70" s="31">
        <v>-1.2492741E-2</v>
      </c>
      <c r="AX70" s="31">
        <v>-1.0027807999999999E-2</v>
      </c>
      <c r="AY70" s="31">
        <v>-4.787375E-3</v>
      </c>
      <c r="AZ70" s="31">
        <v>-3.9064649999999996E-3</v>
      </c>
      <c r="BA70" s="31">
        <v>-6.1881189999999997E-3</v>
      </c>
      <c r="BB70" s="31">
        <v>-8.7785250000000006E-3</v>
      </c>
      <c r="BC70" s="31">
        <v>-5.5313999999999997E-3</v>
      </c>
      <c r="BD70" s="31">
        <v>-5.5313999999999997E-3</v>
      </c>
      <c r="BE70" s="31">
        <v>-1.1145772E-2</v>
      </c>
      <c r="BF70" s="31">
        <v>-7.3309600000000001E-3</v>
      </c>
      <c r="BG70" s="31">
        <v>-7.8419920000000008E-3</v>
      </c>
      <c r="BH70" s="31">
        <v>-1.0412858000000001E-2</v>
      </c>
      <c r="BI70" s="31">
        <v>-9.6283900000000006E-3</v>
      </c>
      <c r="BJ70" s="31">
        <v>-1.0412858000000001E-2</v>
      </c>
      <c r="BK70" s="31">
        <v>-7.8419920000000008E-3</v>
      </c>
      <c r="BL70" s="31">
        <v>-4.787375E-3</v>
      </c>
      <c r="BM70" s="31">
        <v>-8.7785250000000006E-3</v>
      </c>
      <c r="BN70" s="31">
        <v>-2.7605860000000002E-3</v>
      </c>
      <c r="BO70" s="31">
        <v>-6.1881189999999997E-3</v>
      </c>
      <c r="BP70" s="31">
        <v>-1.0412858000000001E-2</v>
      </c>
      <c r="BQ70" s="31">
        <v>-4.787375E-3</v>
      </c>
      <c r="BR70" s="31">
        <v>1</v>
      </c>
      <c r="BS70" s="31">
        <v>-6.1881189999999997E-3</v>
      </c>
      <c r="BT70" s="31">
        <v>-6.7829429999999996E-3</v>
      </c>
      <c r="BU70" s="31">
        <v>-2.7605860000000002E-3</v>
      </c>
      <c r="BV70" s="31">
        <v>-3.9064649999999996E-3</v>
      </c>
      <c r="BW70" s="31">
        <v>-9.2127330000000007E-3</v>
      </c>
      <c r="BX70" s="31">
        <v>-6.1881189999999997E-3</v>
      </c>
      <c r="BY70" s="31">
        <v>-8.7785250000000006E-3</v>
      </c>
      <c r="BZ70" s="31">
        <v>-7.3309600000000001E-3</v>
      </c>
      <c r="CA70" s="31">
        <v>-1.0412858000000001E-2</v>
      </c>
      <c r="CB70" s="31">
        <v>-1.2492741E-2</v>
      </c>
      <c r="CC70" s="31">
        <v>-5.5313999999999997E-3</v>
      </c>
      <c r="CD70" s="31">
        <v>-8.3228590000000002E-3</v>
      </c>
      <c r="CE70" s="31">
        <v>-7.3309600000000001E-3</v>
      </c>
      <c r="CF70" s="31">
        <v>-6.1881189999999997E-3</v>
      </c>
      <c r="CG70" s="31">
        <v>-9.2127330000000007E-3</v>
      </c>
      <c r="CH70" s="31">
        <v>-1.2492741E-2</v>
      </c>
      <c r="CI70" s="31">
        <v>-1.0412858000000001E-2</v>
      </c>
      <c r="CJ70" s="31">
        <v>-1.0785083000000001E-2</v>
      </c>
      <c r="CK70" s="31">
        <v>-6.1881189999999997E-3</v>
      </c>
      <c r="CL70" s="31">
        <v>-1.0785083000000001E-2</v>
      </c>
      <c r="CM70" s="31">
        <v>-7.3309600000000001E-3</v>
      </c>
      <c r="CN70" s="31">
        <v>-7.3309600000000001E-3</v>
      </c>
      <c r="CO70" s="31">
        <v>-5.5313999999999997E-3</v>
      </c>
      <c r="CP70" s="31">
        <v>-6.7829429999999996E-3</v>
      </c>
      <c r="CQ70" s="31">
        <v>2.3663179999999999E-2</v>
      </c>
      <c r="CR70" s="31">
        <v>-4.3342110000000003E-2</v>
      </c>
      <c r="CS70" s="31">
        <v>-5.9138230000000003E-3</v>
      </c>
      <c r="CT70" s="31">
        <v>2.9048029999999999E-2</v>
      </c>
      <c r="CU70" s="33">
        <v>-7.117529E-3</v>
      </c>
    </row>
    <row r="71" spans="1:99" ht="15" thickBot="1" x14ac:dyDescent="0.35">
      <c r="A71" s="29" t="s">
        <v>92</v>
      </c>
      <c r="B71" s="53">
        <v>-4.1865653000000003E-2</v>
      </c>
      <c r="C71" s="53">
        <v>-3.7017929999999998E-2</v>
      </c>
      <c r="D71" s="30">
        <v>-1.484484E-2</v>
      </c>
      <c r="E71" s="31">
        <v>-3.1021360000000001E-2</v>
      </c>
      <c r="F71" s="31">
        <v>-1.335574E-2</v>
      </c>
      <c r="G71" s="31">
        <v>-7.4761066000000001E-2</v>
      </c>
      <c r="H71" s="31">
        <v>0.13820076000000001</v>
      </c>
      <c r="I71" s="31">
        <v>-8.3139900000000003E-2</v>
      </c>
      <c r="J71" s="31">
        <v>7.6217989999999999E-2</v>
      </c>
      <c r="K71" s="31">
        <v>-5.9351764000000001E-2</v>
      </c>
      <c r="L71" s="31">
        <v>-4.3298303000000003E-2</v>
      </c>
      <c r="M71" s="31">
        <v>-5.0237629999999998E-2</v>
      </c>
      <c r="N71" s="31">
        <v>-1.36058076E-2</v>
      </c>
      <c r="O71" s="31">
        <v>-5.6188139999999998E-2</v>
      </c>
      <c r="P71" s="31">
        <v>-5.0676142E-2</v>
      </c>
      <c r="Q71" s="31">
        <v>-4.4196755999999997E-2</v>
      </c>
      <c r="R71" s="31">
        <v>-1.51655922E-2</v>
      </c>
      <c r="S71" s="31">
        <v>-8.3228590000000002E-3</v>
      </c>
      <c r="T71" s="31">
        <v>-8.3228590000000002E-3</v>
      </c>
      <c r="U71" s="31">
        <v>-8.3228590000000002E-3</v>
      </c>
      <c r="V71" s="31">
        <v>-9.6283900000000006E-3</v>
      </c>
      <c r="W71" s="31">
        <v>-8.7785250000000006E-3</v>
      </c>
      <c r="X71" s="31">
        <v>-1.0785083000000001E-2</v>
      </c>
      <c r="Y71" s="31">
        <v>-1.5923143000000001E-2</v>
      </c>
      <c r="Z71" s="31">
        <v>-1.2492741E-2</v>
      </c>
      <c r="AA71" s="31">
        <v>-1.1496012999999999E-2</v>
      </c>
      <c r="AB71" s="31">
        <v>-2.7605860000000002E-3</v>
      </c>
      <c r="AC71" s="31">
        <v>-7.3309600000000001E-3</v>
      </c>
      <c r="AD71" s="31">
        <v>-6.1881189999999997E-3</v>
      </c>
      <c r="AE71" s="31">
        <v>-5.5313999999999997E-3</v>
      </c>
      <c r="AF71" s="31">
        <v>-6.1881189999999997E-3</v>
      </c>
      <c r="AG71" s="31">
        <v>-7.8419920000000008E-3</v>
      </c>
      <c r="AH71" s="31">
        <v>-9.2127330000000007E-3</v>
      </c>
      <c r="AI71" s="31">
        <v>-1.0027807999999999E-2</v>
      </c>
      <c r="AJ71" s="31">
        <v>-9.2127330000000007E-3</v>
      </c>
      <c r="AK71" s="31">
        <v>-2.7605860000000002E-3</v>
      </c>
      <c r="AL71" s="31">
        <v>-1.0412858000000001E-2</v>
      </c>
      <c r="AM71" s="31">
        <v>-6.7829429999999996E-3</v>
      </c>
      <c r="AN71" s="31">
        <v>-8.3228590000000002E-3</v>
      </c>
      <c r="AO71" s="31">
        <v>-1.5129350999999999E-2</v>
      </c>
      <c r="AP71" s="31">
        <v>-1.1496012999999999E-2</v>
      </c>
      <c r="AQ71" s="31">
        <v>-1.6684898E-2</v>
      </c>
      <c r="AR71" s="31">
        <v>-1.3719758E-2</v>
      </c>
      <c r="AS71" s="31">
        <v>-8.7785250000000006E-3</v>
      </c>
      <c r="AT71" s="31">
        <v>-1.2168747000000001E-2</v>
      </c>
      <c r="AU71" s="31">
        <v>-1.6684898E-2</v>
      </c>
      <c r="AV71" s="31">
        <v>-1.3719758E-2</v>
      </c>
      <c r="AW71" s="31">
        <v>-1.2492741E-2</v>
      </c>
      <c r="AX71" s="31">
        <v>-1.0027807999999999E-2</v>
      </c>
      <c r="AY71" s="31">
        <v>-4.787375E-3</v>
      </c>
      <c r="AZ71" s="31">
        <v>-3.9064649999999996E-3</v>
      </c>
      <c r="BA71" s="31">
        <v>-6.1881189999999997E-3</v>
      </c>
      <c r="BB71" s="31">
        <v>-8.7785250000000006E-3</v>
      </c>
      <c r="BC71" s="31">
        <v>-5.5313999999999997E-3</v>
      </c>
      <c r="BD71" s="31">
        <v>-5.5313999999999997E-3</v>
      </c>
      <c r="BE71" s="31">
        <v>-1.1145772E-2</v>
      </c>
      <c r="BF71" s="31">
        <v>-7.3309600000000001E-3</v>
      </c>
      <c r="BG71" s="31">
        <v>-7.8419920000000008E-3</v>
      </c>
      <c r="BH71" s="31">
        <v>-1.0412858000000001E-2</v>
      </c>
      <c r="BI71" s="31">
        <v>-9.6283900000000006E-3</v>
      </c>
      <c r="BJ71" s="31">
        <v>-1.0412858000000001E-2</v>
      </c>
      <c r="BK71" s="31">
        <v>-7.8419920000000008E-3</v>
      </c>
      <c r="BL71" s="31">
        <v>-4.787375E-3</v>
      </c>
      <c r="BM71" s="31">
        <v>-8.7785250000000006E-3</v>
      </c>
      <c r="BN71" s="31">
        <v>-2.7605860000000002E-3</v>
      </c>
      <c r="BO71" s="31">
        <v>-6.1881189999999997E-3</v>
      </c>
      <c r="BP71" s="31">
        <v>-1.0412858000000001E-2</v>
      </c>
      <c r="BQ71" s="31">
        <v>-4.787375E-3</v>
      </c>
      <c r="BR71" s="31">
        <v>-6.1881189999999997E-3</v>
      </c>
      <c r="BS71" s="31">
        <v>1</v>
      </c>
      <c r="BT71" s="31">
        <v>-6.7829429999999996E-3</v>
      </c>
      <c r="BU71" s="31">
        <v>-2.7605860000000002E-3</v>
      </c>
      <c r="BV71" s="31">
        <v>-3.9064649999999996E-3</v>
      </c>
      <c r="BW71" s="31">
        <v>-9.2127330000000007E-3</v>
      </c>
      <c r="BX71" s="31">
        <v>-6.1881189999999997E-3</v>
      </c>
      <c r="BY71" s="31">
        <v>-8.7785250000000006E-3</v>
      </c>
      <c r="BZ71" s="31">
        <v>-7.3309600000000001E-3</v>
      </c>
      <c r="CA71" s="31">
        <v>-1.0412858000000001E-2</v>
      </c>
      <c r="CB71" s="31">
        <v>-1.2492741E-2</v>
      </c>
      <c r="CC71" s="31">
        <v>-5.5313999999999997E-3</v>
      </c>
      <c r="CD71" s="31">
        <v>-8.3228590000000002E-3</v>
      </c>
      <c r="CE71" s="31">
        <v>-7.3309600000000001E-3</v>
      </c>
      <c r="CF71" s="31">
        <v>-6.1881189999999997E-3</v>
      </c>
      <c r="CG71" s="31">
        <v>-9.2127330000000007E-3</v>
      </c>
      <c r="CH71" s="31">
        <v>-1.2492741E-2</v>
      </c>
      <c r="CI71" s="31">
        <v>-1.0412858000000001E-2</v>
      </c>
      <c r="CJ71" s="31">
        <v>-1.0785083000000001E-2</v>
      </c>
      <c r="CK71" s="31">
        <v>-6.1881189999999997E-3</v>
      </c>
      <c r="CL71" s="31">
        <v>-1.0785083000000001E-2</v>
      </c>
      <c r="CM71" s="31">
        <v>-7.3309600000000001E-3</v>
      </c>
      <c r="CN71" s="31">
        <v>-7.3309600000000001E-3</v>
      </c>
      <c r="CO71" s="31">
        <v>-5.5313999999999997E-3</v>
      </c>
      <c r="CP71" s="31">
        <v>-6.7829429999999996E-3</v>
      </c>
      <c r="CQ71" s="31">
        <v>-2.7231439999999999E-2</v>
      </c>
      <c r="CR71" s="31">
        <v>3.7569789999999999E-2</v>
      </c>
      <c r="CS71" s="31">
        <v>1.0663598999999999E-2</v>
      </c>
      <c r="CT71" s="31">
        <v>1.335574E-2</v>
      </c>
      <c r="CU71" s="33">
        <v>7.4761066000000001E-2</v>
      </c>
    </row>
    <row r="72" spans="1:99" ht="15" thickBot="1" x14ac:dyDescent="0.35">
      <c r="A72" s="29" t="s">
        <v>93</v>
      </c>
      <c r="B72" s="53">
        <v>-1.7565480099999999E-2</v>
      </c>
      <c r="C72" s="53">
        <v>-1.1902477999999999E-2</v>
      </c>
      <c r="D72" s="30">
        <v>-1.75934817E-2</v>
      </c>
      <c r="E72" s="31">
        <v>-3.962036E-2</v>
      </c>
      <c r="F72" s="31">
        <v>-7.6095791999999995E-2</v>
      </c>
      <c r="G72" s="31">
        <v>9.1851550000000004E-2</v>
      </c>
      <c r="H72" s="31">
        <v>-4.2968393000000001E-2</v>
      </c>
      <c r="I72" s="31">
        <v>-9.3331109999999995E-2</v>
      </c>
      <c r="J72" s="31">
        <v>-3.8386610000000002E-2</v>
      </c>
      <c r="K72" s="31">
        <v>-5.430074E-2</v>
      </c>
      <c r="L72" s="31">
        <v>-4.8708630000000003E-2</v>
      </c>
      <c r="M72" s="32">
        <v>-1.0025829999999999E-2</v>
      </c>
      <c r="N72" s="31">
        <v>4.0391679999999999E-2</v>
      </c>
      <c r="O72" s="31">
        <v>-1.3716155900000001E-2</v>
      </c>
      <c r="P72" s="31">
        <v>1.3039611E-2</v>
      </c>
      <c r="Q72" s="31">
        <v>-1.5296028999999999E-2</v>
      </c>
      <c r="R72" s="31">
        <v>-2.88121E-2</v>
      </c>
      <c r="S72" s="31">
        <v>-9.122883E-3</v>
      </c>
      <c r="T72" s="31">
        <v>-9.122883E-3</v>
      </c>
      <c r="U72" s="31">
        <v>-9.122883E-3</v>
      </c>
      <c r="V72" s="31">
        <v>-1.0553906E-2</v>
      </c>
      <c r="W72" s="31">
        <v>-9.6223490000000005E-3</v>
      </c>
      <c r="X72" s="31">
        <v>-1.1821785E-2</v>
      </c>
      <c r="Y72" s="31">
        <v>-1.7453732999999999E-2</v>
      </c>
      <c r="Z72" s="31">
        <v>-1.3693588E-2</v>
      </c>
      <c r="AA72" s="31">
        <v>-1.2601051E-2</v>
      </c>
      <c r="AB72" s="31">
        <v>-3.025944E-3</v>
      </c>
      <c r="AC72" s="31">
        <v>-8.0356379999999995E-3</v>
      </c>
      <c r="AD72" s="31">
        <v>-6.7829429999999996E-3</v>
      </c>
      <c r="AE72" s="31">
        <v>-6.0630980000000003E-3</v>
      </c>
      <c r="AF72" s="31">
        <v>-6.7829429999999996E-3</v>
      </c>
      <c r="AG72" s="31">
        <v>-8.5957919999999997E-3</v>
      </c>
      <c r="AH72" s="31">
        <v>-1.0098294000000001E-2</v>
      </c>
      <c r="AI72" s="31">
        <v>-1.0991717E-2</v>
      </c>
      <c r="AJ72" s="31">
        <v>-1.0098294000000001E-2</v>
      </c>
      <c r="AK72" s="31">
        <v>-3.025944E-3</v>
      </c>
      <c r="AL72" s="31">
        <v>-1.141378E-2</v>
      </c>
      <c r="AM72" s="31">
        <v>-7.4349439999999998E-3</v>
      </c>
      <c r="AN72" s="31">
        <v>-9.122883E-3</v>
      </c>
      <c r="AO72" s="31">
        <v>-1.6583639000000001E-2</v>
      </c>
      <c r="AP72" s="31">
        <v>-1.2601051E-2</v>
      </c>
      <c r="AQ72" s="31">
        <v>-1.828871E-2</v>
      </c>
      <c r="AR72" s="31">
        <v>-1.5038549999999999E-2</v>
      </c>
      <c r="AS72" s="31">
        <v>-9.6223490000000005E-3</v>
      </c>
      <c r="AT72" s="31">
        <v>-1.3338450999999999E-2</v>
      </c>
      <c r="AU72" s="31">
        <v>-1.828871E-2</v>
      </c>
      <c r="AV72" s="31">
        <v>-1.5038549999999999E-2</v>
      </c>
      <c r="AW72" s="31">
        <v>-1.3693588E-2</v>
      </c>
      <c r="AX72" s="31">
        <v>-1.0991717E-2</v>
      </c>
      <c r="AY72" s="31">
        <v>-5.2475550000000001E-3</v>
      </c>
      <c r="AZ72" s="31">
        <v>-4.2819679999999997E-3</v>
      </c>
      <c r="BA72" s="31">
        <v>-6.7829429999999996E-3</v>
      </c>
      <c r="BB72" s="31">
        <v>-9.6223490000000005E-3</v>
      </c>
      <c r="BC72" s="31">
        <v>-6.0630980000000003E-3</v>
      </c>
      <c r="BD72" s="31">
        <v>-6.0630980000000003E-3</v>
      </c>
      <c r="BE72" s="31">
        <v>-1.2217143999999999E-2</v>
      </c>
      <c r="BF72" s="31">
        <v>-8.0356379999999995E-3</v>
      </c>
      <c r="BG72" s="31">
        <v>-8.5957919999999997E-3</v>
      </c>
      <c r="BH72" s="31">
        <v>-1.141378E-2</v>
      </c>
      <c r="BI72" s="31">
        <v>-1.0553906E-2</v>
      </c>
      <c r="BJ72" s="31">
        <v>-1.141378E-2</v>
      </c>
      <c r="BK72" s="31">
        <v>-8.5957919999999997E-3</v>
      </c>
      <c r="BL72" s="31">
        <v>-5.2475550000000001E-3</v>
      </c>
      <c r="BM72" s="31">
        <v>-9.6223490000000005E-3</v>
      </c>
      <c r="BN72" s="31">
        <v>-3.025944E-3</v>
      </c>
      <c r="BO72" s="31">
        <v>-6.7829429999999996E-3</v>
      </c>
      <c r="BP72" s="31">
        <v>-1.141378E-2</v>
      </c>
      <c r="BQ72" s="31">
        <v>-5.2475550000000001E-3</v>
      </c>
      <c r="BR72" s="31">
        <v>-6.7829429999999996E-3</v>
      </c>
      <c r="BS72" s="31">
        <v>-6.7829429999999996E-3</v>
      </c>
      <c r="BT72" s="31">
        <v>1</v>
      </c>
      <c r="BU72" s="31">
        <v>-3.025944E-3</v>
      </c>
      <c r="BV72" s="31">
        <v>-4.2819679999999997E-3</v>
      </c>
      <c r="BW72" s="31">
        <v>-1.0098294000000001E-2</v>
      </c>
      <c r="BX72" s="31">
        <v>-6.7829429999999996E-3</v>
      </c>
      <c r="BY72" s="31">
        <v>-9.6223490000000005E-3</v>
      </c>
      <c r="BZ72" s="31">
        <v>-8.0356379999999995E-3</v>
      </c>
      <c r="CA72" s="31">
        <v>-1.141378E-2</v>
      </c>
      <c r="CB72" s="31">
        <v>-1.3693588E-2</v>
      </c>
      <c r="CC72" s="31">
        <v>-6.0630980000000003E-3</v>
      </c>
      <c r="CD72" s="31">
        <v>-9.122883E-3</v>
      </c>
      <c r="CE72" s="31">
        <v>-8.0356379999999995E-3</v>
      </c>
      <c r="CF72" s="31">
        <v>-6.7829429999999996E-3</v>
      </c>
      <c r="CG72" s="31">
        <v>-1.0098294000000001E-2</v>
      </c>
      <c r="CH72" s="31">
        <v>-1.3693588E-2</v>
      </c>
      <c r="CI72" s="31">
        <v>-1.141378E-2</v>
      </c>
      <c r="CJ72" s="31">
        <v>-1.1821785E-2</v>
      </c>
      <c r="CK72" s="31">
        <v>-6.7829429999999996E-3</v>
      </c>
      <c r="CL72" s="31">
        <v>-1.1821785E-2</v>
      </c>
      <c r="CM72" s="31">
        <v>-8.0356379999999995E-3</v>
      </c>
      <c r="CN72" s="31">
        <v>-8.0356379999999995E-3</v>
      </c>
      <c r="CO72" s="31">
        <v>-6.0630980000000003E-3</v>
      </c>
      <c r="CP72" s="31">
        <v>-7.4349439999999998E-3</v>
      </c>
      <c r="CQ72" s="31">
        <v>-2.9849027E-2</v>
      </c>
      <c r="CR72" s="31">
        <v>4.1181137E-2</v>
      </c>
      <c r="CS72" s="31">
        <v>-5.8797149999999998E-3</v>
      </c>
      <c r="CT72" s="31">
        <v>7.6095791999999995E-2</v>
      </c>
      <c r="CU72" s="33">
        <v>-9.1851550000000004E-2</v>
      </c>
    </row>
    <row r="73" spans="1:99" ht="15" thickBot="1" x14ac:dyDescent="0.35">
      <c r="A73" s="29" t="s">
        <v>94</v>
      </c>
      <c r="B73" s="53">
        <v>-7.5456893600000005E-2</v>
      </c>
      <c r="C73" s="53">
        <v>-9.7419882999999999E-2</v>
      </c>
      <c r="D73" s="30">
        <v>-4.1979930300000003E-2</v>
      </c>
      <c r="E73" s="31">
        <v>-1.732651E-2</v>
      </c>
      <c r="F73" s="31">
        <v>-3.2283841000000001E-2</v>
      </c>
      <c r="G73" s="31">
        <v>4.2036448999999997E-2</v>
      </c>
      <c r="H73" s="31">
        <v>-2.3222856E-2</v>
      </c>
      <c r="I73" s="31">
        <v>4.5931119999999999E-2</v>
      </c>
      <c r="J73" s="31">
        <v>-1.8634040000000001E-2</v>
      </c>
      <c r="K73" s="31">
        <v>-3.2168429999999998E-2</v>
      </c>
      <c r="L73" s="31">
        <v>-1.468232E-2</v>
      </c>
      <c r="M73" s="32">
        <v>9.6965410000000006E-5</v>
      </c>
      <c r="N73" s="31">
        <v>1.497738E-2</v>
      </c>
      <c r="O73" s="31">
        <v>2.8628449999999999E-4</v>
      </c>
      <c r="P73" s="31">
        <v>2.387446E-2</v>
      </c>
      <c r="Q73" s="31">
        <v>-6.5780359999999998E-3</v>
      </c>
      <c r="R73" s="31">
        <v>-1.0214350000000001E-2</v>
      </c>
      <c r="S73" s="31">
        <v>-3.712917E-3</v>
      </c>
      <c r="T73" s="31">
        <v>-3.712917E-3</v>
      </c>
      <c r="U73" s="31">
        <v>-3.712917E-3</v>
      </c>
      <c r="V73" s="31">
        <v>-4.2953280000000002E-3</v>
      </c>
      <c r="W73" s="31">
        <v>-3.9161939999999996E-3</v>
      </c>
      <c r="X73" s="31">
        <v>-4.8113410000000002E-3</v>
      </c>
      <c r="Y73" s="31">
        <v>-7.1034849999999997E-3</v>
      </c>
      <c r="Z73" s="31">
        <v>-5.5731460000000002E-3</v>
      </c>
      <c r="AA73" s="31">
        <v>-5.1284950000000003E-3</v>
      </c>
      <c r="AB73" s="31">
        <v>-1.2315270000000001E-3</v>
      </c>
      <c r="AC73" s="31">
        <v>-3.27042E-3</v>
      </c>
      <c r="AD73" s="31">
        <v>-2.7605860000000002E-3</v>
      </c>
      <c r="AE73" s="31">
        <v>-2.4676170000000001E-3</v>
      </c>
      <c r="AF73" s="31">
        <v>-2.7605860000000002E-3</v>
      </c>
      <c r="AG73" s="31">
        <v>-3.4983969999999999E-3</v>
      </c>
      <c r="AH73" s="31">
        <v>-4.1098990000000002E-3</v>
      </c>
      <c r="AI73" s="31">
        <v>-4.4735130000000001E-3</v>
      </c>
      <c r="AJ73" s="31">
        <v>-4.1098990000000002E-3</v>
      </c>
      <c r="AK73" s="31">
        <v>-1.2315270000000001E-3</v>
      </c>
      <c r="AL73" s="31">
        <v>-4.645288E-3</v>
      </c>
      <c r="AM73" s="31">
        <v>-3.025944E-3</v>
      </c>
      <c r="AN73" s="31">
        <v>-3.712917E-3</v>
      </c>
      <c r="AO73" s="31">
        <v>-6.7493659999999997E-3</v>
      </c>
      <c r="AP73" s="31">
        <v>-5.1284950000000003E-3</v>
      </c>
      <c r="AQ73" s="31">
        <v>-7.4433119999999997E-3</v>
      </c>
      <c r="AR73" s="31">
        <v>-6.1205310000000002E-3</v>
      </c>
      <c r="AS73" s="31">
        <v>-3.9161939999999996E-3</v>
      </c>
      <c r="AT73" s="31">
        <v>-5.428609E-3</v>
      </c>
      <c r="AU73" s="31">
        <v>-7.4433119999999997E-3</v>
      </c>
      <c r="AV73" s="31">
        <v>-6.1205310000000002E-3</v>
      </c>
      <c r="AW73" s="31">
        <v>-5.5731460000000002E-3</v>
      </c>
      <c r="AX73" s="31">
        <v>-4.4735130000000001E-3</v>
      </c>
      <c r="AY73" s="31">
        <v>-2.135699E-3</v>
      </c>
      <c r="AZ73" s="31">
        <v>-1.7427160000000001E-3</v>
      </c>
      <c r="BA73" s="31">
        <v>-2.7605860000000002E-3</v>
      </c>
      <c r="BB73" s="31">
        <v>-3.9161939999999996E-3</v>
      </c>
      <c r="BC73" s="31">
        <v>-2.4676170000000001E-3</v>
      </c>
      <c r="BD73" s="31">
        <v>-2.4676170000000001E-3</v>
      </c>
      <c r="BE73" s="31">
        <v>-4.9722480000000003E-3</v>
      </c>
      <c r="BF73" s="31">
        <v>-3.27042E-3</v>
      </c>
      <c r="BG73" s="31">
        <v>-3.4983969999999999E-3</v>
      </c>
      <c r="BH73" s="31">
        <v>-4.645288E-3</v>
      </c>
      <c r="BI73" s="31">
        <v>-4.2953280000000002E-3</v>
      </c>
      <c r="BJ73" s="31">
        <v>-4.645288E-3</v>
      </c>
      <c r="BK73" s="31">
        <v>-3.4983969999999999E-3</v>
      </c>
      <c r="BL73" s="31">
        <v>-2.135699E-3</v>
      </c>
      <c r="BM73" s="31">
        <v>-3.9161939999999996E-3</v>
      </c>
      <c r="BN73" s="31">
        <v>-1.2315270000000001E-3</v>
      </c>
      <c r="BO73" s="31">
        <v>-2.7605860000000002E-3</v>
      </c>
      <c r="BP73" s="31">
        <v>-4.645288E-3</v>
      </c>
      <c r="BQ73" s="31">
        <v>-2.135699E-3</v>
      </c>
      <c r="BR73" s="31">
        <v>-2.7605860000000002E-3</v>
      </c>
      <c r="BS73" s="31">
        <v>-2.7605860000000002E-3</v>
      </c>
      <c r="BT73" s="31">
        <v>-3.025944E-3</v>
      </c>
      <c r="BU73" s="31">
        <v>1</v>
      </c>
      <c r="BV73" s="31">
        <v>-1.7427160000000001E-3</v>
      </c>
      <c r="BW73" s="31">
        <v>-4.1098990000000002E-3</v>
      </c>
      <c r="BX73" s="31">
        <v>-2.7605860000000002E-3</v>
      </c>
      <c r="BY73" s="31">
        <v>-3.9161939999999996E-3</v>
      </c>
      <c r="BZ73" s="31">
        <v>-3.27042E-3</v>
      </c>
      <c r="CA73" s="31">
        <v>-4.645288E-3</v>
      </c>
      <c r="CB73" s="31">
        <v>-5.5731460000000002E-3</v>
      </c>
      <c r="CC73" s="31">
        <v>-2.4676170000000001E-3</v>
      </c>
      <c r="CD73" s="31">
        <v>-3.712917E-3</v>
      </c>
      <c r="CE73" s="31">
        <v>-3.27042E-3</v>
      </c>
      <c r="CF73" s="31">
        <v>-2.7605860000000002E-3</v>
      </c>
      <c r="CG73" s="31">
        <v>-4.1098990000000002E-3</v>
      </c>
      <c r="CH73" s="31">
        <v>-5.5731460000000002E-3</v>
      </c>
      <c r="CI73" s="31">
        <v>-4.645288E-3</v>
      </c>
      <c r="CJ73" s="31">
        <v>-4.8113410000000002E-3</v>
      </c>
      <c r="CK73" s="31">
        <v>-2.7605860000000002E-3</v>
      </c>
      <c r="CL73" s="31">
        <v>-4.8113410000000002E-3</v>
      </c>
      <c r="CM73" s="31">
        <v>-3.27042E-3</v>
      </c>
      <c r="CN73" s="31">
        <v>-3.27042E-3</v>
      </c>
      <c r="CO73" s="31">
        <v>-2.4676170000000001E-3</v>
      </c>
      <c r="CP73" s="31">
        <v>-3.025944E-3</v>
      </c>
      <c r="CQ73" s="31">
        <v>0.101374954</v>
      </c>
      <c r="CR73" s="31">
        <v>1.6760288000000002E-2</v>
      </c>
      <c r="CS73" s="31">
        <v>-9.0626149999999996E-3</v>
      </c>
      <c r="CT73" s="31">
        <v>3.2283841000000001E-2</v>
      </c>
      <c r="CU73" s="33">
        <v>-4.2036448999999997E-2</v>
      </c>
    </row>
    <row r="74" spans="1:99" ht="15" thickBot="1" x14ac:dyDescent="0.35">
      <c r="A74" s="29" t="s">
        <v>95</v>
      </c>
      <c r="B74" s="53">
        <v>-1.98093487E-2</v>
      </c>
      <c r="C74" s="53">
        <v>-1.5878366000000001E-2</v>
      </c>
      <c r="D74" s="30">
        <v>1.7821301099999999E-2</v>
      </c>
      <c r="E74" s="31">
        <v>-2.0215879999999999E-2</v>
      </c>
      <c r="F74" s="31">
        <v>6.1044829000000002E-2</v>
      </c>
      <c r="G74" s="31">
        <v>-4.6127954999999998E-2</v>
      </c>
      <c r="H74" s="31">
        <v>8.1140589999999999E-3</v>
      </c>
      <c r="I74" s="31">
        <v>-9.1936420000000005E-2</v>
      </c>
      <c r="J74" s="31">
        <v>-1.0920890000000001E-2</v>
      </c>
      <c r="K74" s="31">
        <v>-2.5076939999999999E-2</v>
      </c>
      <c r="L74" s="31">
        <v>-3.0525690000000001E-2</v>
      </c>
      <c r="M74" s="32">
        <v>-2.615526E-2</v>
      </c>
      <c r="N74" s="31">
        <v>-1.6034989999999999E-2</v>
      </c>
      <c r="O74" s="31">
        <v>-3.7962088900000003E-2</v>
      </c>
      <c r="P74" s="31">
        <v>-3.2570003E-2</v>
      </c>
      <c r="Q74" s="31">
        <v>-2.1287383E-2</v>
      </c>
      <c r="R74" s="31">
        <v>-3.796604E-2</v>
      </c>
      <c r="S74" s="31">
        <v>-5.254094E-3</v>
      </c>
      <c r="T74" s="31">
        <v>-5.254094E-3</v>
      </c>
      <c r="U74" s="31">
        <v>-5.254094E-3</v>
      </c>
      <c r="V74" s="31">
        <v>-6.0782550000000003E-3</v>
      </c>
      <c r="W74" s="31">
        <v>-5.541748E-3</v>
      </c>
      <c r="X74" s="31">
        <v>-6.8084579999999999E-3</v>
      </c>
      <c r="Y74" s="31">
        <v>-1.0052036E-2</v>
      </c>
      <c r="Z74" s="31">
        <v>-7.8864759999999999E-3</v>
      </c>
      <c r="AA74" s="31">
        <v>-7.2572569999999996E-3</v>
      </c>
      <c r="AB74" s="31">
        <v>-1.7427160000000001E-3</v>
      </c>
      <c r="AC74" s="31">
        <v>-4.6279219999999996E-3</v>
      </c>
      <c r="AD74" s="31">
        <v>-3.9064649999999996E-3</v>
      </c>
      <c r="AE74" s="31">
        <v>-3.4918879999999998E-3</v>
      </c>
      <c r="AF74" s="31">
        <v>-3.9064649999999996E-3</v>
      </c>
      <c r="AG74" s="31">
        <v>-4.9505290000000004E-3</v>
      </c>
      <c r="AH74" s="31">
        <v>-5.8158569999999998E-3</v>
      </c>
      <c r="AI74" s="31">
        <v>-6.3304010000000003E-3</v>
      </c>
      <c r="AJ74" s="31">
        <v>-5.8158569999999998E-3</v>
      </c>
      <c r="AK74" s="31">
        <v>-1.7427160000000001E-3</v>
      </c>
      <c r="AL74" s="31">
        <v>-6.5734779999999998E-3</v>
      </c>
      <c r="AM74" s="31">
        <v>-4.2819679999999997E-3</v>
      </c>
      <c r="AN74" s="31">
        <v>-5.254094E-3</v>
      </c>
      <c r="AO74" s="31">
        <v>-9.5509270000000007E-3</v>
      </c>
      <c r="AP74" s="31">
        <v>-7.2572569999999996E-3</v>
      </c>
      <c r="AQ74" s="31">
        <v>-1.0532919999999999E-2</v>
      </c>
      <c r="AR74" s="31">
        <v>-8.661073E-3</v>
      </c>
      <c r="AS74" s="31">
        <v>-5.541748E-3</v>
      </c>
      <c r="AT74" s="31">
        <v>-7.6819439999999996E-3</v>
      </c>
      <c r="AU74" s="31">
        <v>-1.0532919999999999E-2</v>
      </c>
      <c r="AV74" s="31">
        <v>-8.661073E-3</v>
      </c>
      <c r="AW74" s="31">
        <v>-7.8864759999999999E-3</v>
      </c>
      <c r="AX74" s="31">
        <v>-6.3304010000000003E-3</v>
      </c>
      <c r="AY74" s="31">
        <v>-3.022196E-3</v>
      </c>
      <c r="AZ74" s="31">
        <v>-2.4660910000000001E-3</v>
      </c>
      <c r="BA74" s="31">
        <v>-3.9064649999999996E-3</v>
      </c>
      <c r="BB74" s="31">
        <v>-5.541748E-3</v>
      </c>
      <c r="BC74" s="31">
        <v>-3.4918879999999998E-3</v>
      </c>
      <c r="BD74" s="31">
        <v>-3.4918879999999998E-3</v>
      </c>
      <c r="BE74" s="31">
        <v>-7.0361549999999997E-3</v>
      </c>
      <c r="BF74" s="31">
        <v>-4.6279219999999996E-3</v>
      </c>
      <c r="BG74" s="31">
        <v>-4.9505290000000004E-3</v>
      </c>
      <c r="BH74" s="31">
        <v>-6.5734779999999998E-3</v>
      </c>
      <c r="BI74" s="31">
        <v>-6.0782550000000003E-3</v>
      </c>
      <c r="BJ74" s="31">
        <v>-6.5734779999999998E-3</v>
      </c>
      <c r="BK74" s="31">
        <v>-4.9505290000000004E-3</v>
      </c>
      <c r="BL74" s="31">
        <v>-3.022196E-3</v>
      </c>
      <c r="BM74" s="31">
        <v>-5.541748E-3</v>
      </c>
      <c r="BN74" s="31">
        <v>-1.7427160000000001E-3</v>
      </c>
      <c r="BO74" s="31">
        <v>-3.9064649999999996E-3</v>
      </c>
      <c r="BP74" s="31">
        <v>-6.5734779999999998E-3</v>
      </c>
      <c r="BQ74" s="31">
        <v>-3.022196E-3</v>
      </c>
      <c r="BR74" s="31">
        <v>-3.9064649999999996E-3</v>
      </c>
      <c r="BS74" s="31">
        <v>-3.9064649999999996E-3</v>
      </c>
      <c r="BT74" s="31">
        <v>-4.2819679999999997E-3</v>
      </c>
      <c r="BU74" s="31">
        <v>-1.7427160000000001E-3</v>
      </c>
      <c r="BV74" s="31">
        <v>1</v>
      </c>
      <c r="BW74" s="31">
        <v>-5.8158569999999998E-3</v>
      </c>
      <c r="BX74" s="31">
        <v>-3.9064649999999996E-3</v>
      </c>
      <c r="BY74" s="31">
        <v>-5.541748E-3</v>
      </c>
      <c r="BZ74" s="31">
        <v>-4.6279219999999996E-3</v>
      </c>
      <c r="CA74" s="31">
        <v>-6.5734779999999998E-3</v>
      </c>
      <c r="CB74" s="31">
        <v>-7.8864759999999999E-3</v>
      </c>
      <c r="CC74" s="31">
        <v>-3.4918879999999998E-3</v>
      </c>
      <c r="CD74" s="31">
        <v>-5.254094E-3</v>
      </c>
      <c r="CE74" s="31">
        <v>-4.6279219999999996E-3</v>
      </c>
      <c r="CF74" s="31">
        <v>-3.9064649999999996E-3</v>
      </c>
      <c r="CG74" s="31">
        <v>-5.8158569999999998E-3</v>
      </c>
      <c r="CH74" s="31">
        <v>-7.8864759999999999E-3</v>
      </c>
      <c r="CI74" s="31">
        <v>-6.5734779999999998E-3</v>
      </c>
      <c r="CJ74" s="31">
        <v>-6.8084579999999999E-3</v>
      </c>
      <c r="CK74" s="31">
        <v>-3.9064649999999996E-3</v>
      </c>
      <c r="CL74" s="31">
        <v>-6.8084579999999999E-3</v>
      </c>
      <c r="CM74" s="31">
        <v>-4.6279219999999996E-3</v>
      </c>
      <c r="CN74" s="31">
        <v>-4.6279219999999996E-3</v>
      </c>
      <c r="CO74" s="31">
        <v>-3.4918879999999998E-3</v>
      </c>
      <c r="CP74" s="31">
        <v>-4.2819679999999997E-3</v>
      </c>
      <c r="CQ74" s="31">
        <v>-1.7190792E-2</v>
      </c>
      <c r="CR74" s="31">
        <v>2.3717235E-2</v>
      </c>
      <c r="CS74" s="31">
        <v>3.6205316000000001E-2</v>
      </c>
      <c r="CT74" s="31">
        <v>-6.1044829000000002E-2</v>
      </c>
      <c r="CU74" s="33">
        <v>4.6127954999999998E-2</v>
      </c>
    </row>
    <row r="75" spans="1:99" ht="15" thickBot="1" x14ac:dyDescent="0.35">
      <c r="A75" s="29" t="s">
        <v>96</v>
      </c>
      <c r="B75" s="53">
        <v>2.1803117300000001E-2</v>
      </c>
      <c r="C75" s="53">
        <v>2.0689922999999999E-2</v>
      </c>
      <c r="D75" s="30">
        <v>2.4256519099999999E-2</v>
      </c>
      <c r="E75" s="31">
        <v>-2.391795E-2</v>
      </c>
      <c r="F75" s="31">
        <v>0.13719421200000001</v>
      </c>
      <c r="G75" s="31">
        <v>-8.7315959999999998E-2</v>
      </c>
      <c r="H75" s="31">
        <v>-1.055129E-2</v>
      </c>
      <c r="I75" s="31">
        <v>-0.19011694000000001</v>
      </c>
      <c r="J75" s="31">
        <v>-1.524793E-2</v>
      </c>
      <c r="K75" s="31">
        <v>-6.649091E-2</v>
      </c>
      <c r="L75" s="31">
        <v>-6.7051070000000004E-2</v>
      </c>
      <c r="M75" s="32">
        <v>-5.8335100000000001E-2</v>
      </c>
      <c r="N75" s="31">
        <v>-2.1852369999999999E-2</v>
      </c>
      <c r="O75" s="31">
        <v>-5.91882455E-2</v>
      </c>
      <c r="P75" s="31">
        <v>-7.0127480000000006E-2</v>
      </c>
      <c r="Q75" s="31">
        <v>-4.8196269E-2</v>
      </c>
      <c r="R75" s="31">
        <v>-4.9574109999999998E-2</v>
      </c>
      <c r="S75" s="31">
        <v>-1.2390887E-2</v>
      </c>
      <c r="T75" s="31">
        <v>-1.2390887E-2</v>
      </c>
      <c r="U75" s="31">
        <v>-1.2390887E-2</v>
      </c>
      <c r="V75" s="31">
        <v>-1.4334532000000001E-2</v>
      </c>
      <c r="W75" s="31">
        <v>-1.3069272E-2</v>
      </c>
      <c r="X75" s="31">
        <v>-1.6056590999999999E-2</v>
      </c>
      <c r="Y75" s="31">
        <v>-2.3706018999999998E-2</v>
      </c>
      <c r="Z75" s="31">
        <v>-1.8598913000000002E-2</v>
      </c>
      <c r="AA75" s="31">
        <v>-1.7115007000000002E-2</v>
      </c>
      <c r="AB75" s="31">
        <v>-4.1098990000000002E-3</v>
      </c>
      <c r="AC75" s="31">
        <v>-1.0914169E-2</v>
      </c>
      <c r="AD75" s="31">
        <v>-9.2127330000000007E-3</v>
      </c>
      <c r="AE75" s="31">
        <v>-8.2350240000000005E-3</v>
      </c>
      <c r="AF75" s="31">
        <v>-9.2127330000000007E-3</v>
      </c>
      <c r="AG75" s="31">
        <v>-1.1674982E-2</v>
      </c>
      <c r="AH75" s="31">
        <v>-1.3715711E-2</v>
      </c>
      <c r="AI75" s="31">
        <v>-1.4929176000000001E-2</v>
      </c>
      <c r="AJ75" s="31">
        <v>-1.3715711E-2</v>
      </c>
      <c r="AK75" s="31">
        <v>-4.1098990000000002E-3</v>
      </c>
      <c r="AL75" s="31">
        <v>-1.5502429999999999E-2</v>
      </c>
      <c r="AM75" s="31">
        <v>-1.0098294000000001E-2</v>
      </c>
      <c r="AN75" s="31">
        <v>-1.2390887E-2</v>
      </c>
      <c r="AO75" s="31">
        <v>-2.2524239000000001E-2</v>
      </c>
      <c r="AP75" s="31">
        <v>-1.7115007000000002E-2</v>
      </c>
      <c r="AQ75" s="31">
        <v>-2.4840101999999999E-2</v>
      </c>
      <c r="AR75" s="31">
        <v>-2.0425668000000001E-2</v>
      </c>
      <c r="AS75" s="31">
        <v>-1.3069272E-2</v>
      </c>
      <c r="AT75" s="31">
        <v>-1.8116559000000001E-2</v>
      </c>
      <c r="AU75" s="31">
        <v>-2.4840101999999999E-2</v>
      </c>
      <c r="AV75" s="31">
        <v>-2.0425668000000001E-2</v>
      </c>
      <c r="AW75" s="31">
        <v>-1.8598913000000002E-2</v>
      </c>
      <c r="AX75" s="31">
        <v>-1.4929176000000001E-2</v>
      </c>
      <c r="AY75" s="31">
        <v>-7.1273370000000001E-3</v>
      </c>
      <c r="AZ75" s="31">
        <v>-5.8158569999999998E-3</v>
      </c>
      <c r="BA75" s="31">
        <v>-9.2127330000000007E-3</v>
      </c>
      <c r="BB75" s="31">
        <v>-1.3069272E-2</v>
      </c>
      <c r="BC75" s="31">
        <v>-8.2350240000000005E-3</v>
      </c>
      <c r="BD75" s="31">
        <v>-8.2350240000000005E-3</v>
      </c>
      <c r="BE75" s="31">
        <v>-1.6593575999999999E-2</v>
      </c>
      <c r="BF75" s="31">
        <v>-1.0914169E-2</v>
      </c>
      <c r="BG75" s="31">
        <v>-1.1674982E-2</v>
      </c>
      <c r="BH75" s="31">
        <v>-1.5502429999999999E-2</v>
      </c>
      <c r="BI75" s="31">
        <v>-1.4334532000000001E-2</v>
      </c>
      <c r="BJ75" s="31">
        <v>-1.5502429999999999E-2</v>
      </c>
      <c r="BK75" s="31">
        <v>-1.1674982E-2</v>
      </c>
      <c r="BL75" s="31">
        <v>-7.1273370000000001E-3</v>
      </c>
      <c r="BM75" s="31">
        <v>-1.3069272E-2</v>
      </c>
      <c r="BN75" s="31">
        <v>-4.1098990000000002E-3</v>
      </c>
      <c r="BO75" s="31">
        <v>-9.2127330000000007E-3</v>
      </c>
      <c r="BP75" s="31">
        <v>-1.5502429999999999E-2</v>
      </c>
      <c r="BQ75" s="31">
        <v>-7.1273370000000001E-3</v>
      </c>
      <c r="BR75" s="31">
        <v>-9.2127330000000007E-3</v>
      </c>
      <c r="BS75" s="31">
        <v>-9.2127330000000007E-3</v>
      </c>
      <c r="BT75" s="31">
        <v>-1.0098294000000001E-2</v>
      </c>
      <c r="BU75" s="31">
        <v>-4.1098990000000002E-3</v>
      </c>
      <c r="BV75" s="31">
        <v>-5.8158569999999998E-3</v>
      </c>
      <c r="BW75" s="31">
        <v>1</v>
      </c>
      <c r="BX75" s="31">
        <v>-9.2127330000000007E-3</v>
      </c>
      <c r="BY75" s="31">
        <v>-1.3069272E-2</v>
      </c>
      <c r="BZ75" s="31">
        <v>-1.0914169E-2</v>
      </c>
      <c r="CA75" s="31">
        <v>-1.5502429999999999E-2</v>
      </c>
      <c r="CB75" s="31">
        <v>-1.8598913000000002E-2</v>
      </c>
      <c r="CC75" s="31">
        <v>-8.2350240000000005E-3</v>
      </c>
      <c r="CD75" s="31">
        <v>-1.2390887E-2</v>
      </c>
      <c r="CE75" s="31">
        <v>-1.0914169E-2</v>
      </c>
      <c r="CF75" s="31">
        <v>-9.2127330000000007E-3</v>
      </c>
      <c r="CG75" s="31">
        <v>-1.3715711E-2</v>
      </c>
      <c r="CH75" s="31">
        <v>-1.8598913000000002E-2</v>
      </c>
      <c r="CI75" s="31">
        <v>-1.5502429999999999E-2</v>
      </c>
      <c r="CJ75" s="31">
        <v>-1.6056590999999999E-2</v>
      </c>
      <c r="CK75" s="31">
        <v>-9.2127330000000007E-3</v>
      </c>
      <c r="CL75" s="31">
        <v>-1.6056590999999999E-2</v>
      </c>
      <c r="CM75" s="31">
        <v>-1.0914169E-2</v>
      </c>
      <c r="CN75" s="31">
        <v>-1.0914169E-2</v>
      </c>
      <c r="CO75" s="31">
        <v>-8.2350240000000005E-3</v>
      </c>
      <c r="CP75" s="31">
        <v>-1.0098294000000001E-2</v>
      </c>
      <c r="CQ75" s="31">
        <v>-6.1002979999999997E-3</v>
      </c>
      <c r="CR75" s="31">
        <v>-2.6198631E-2</v>
      </c>
      <c r="CS75" s="31">
        <v>2.1881476E-2</v>
      </c>
      <c r="CT75" s="31">
        <v>-0.13719421200000001</v>
      </c>
      <c r="CU75" s="33">
        <v>8.7315959999999998E-2</v>
      </c>
    </row>
    <row r="76" spans="1:99" ht="15" thickBot="1" x14ac:dyDescent="0.35">
      <c r="A76" s="29" t="s">
        <v>97</v>
      </c>
      <c r="B76" s="53">
        <v>1.66364752E-2</v>
      </c>
      <c r="C76" s="53">
        <v>2.333124E-2</v>
      </c>
      <c r="D76" s="30">
        <v>-8.2413359999999999E-4</v>
      </c>
      <c r="E76" s="31">
        <v>-3.4180929999999998E-2</v>
      </c>
      <c r="F76" s="31">
        <v>6.0034241000000002E-2</v>
      </c>
      <c r="G76" s="31">
        <v>-7.5032655000000004E-2</v>
      </c>
      <c r="H76" s="31">
        <v>5.7215154999999997E-2</v>
      </c>
      <c r="I76" s="31">
        <v>-6.4740809999999996E-2</v>
      </c>
      <c r="J76" s="31">
        <v>7.1252339999999997E-2</v>
      </c>
      <c r="K76" s="31">
        <v>-4.9277229999999998E-2</v>
      </c>
      <c r="L76" s="31">
        <v>-2.3591339999999999E-2</v>
      </c>
      <c r="M76" s="32">
        <v>-4.831541E-3</v>
      </c>
      <c r="N76" s="31">
        <v>-2.5400570000000001E-2</v>
      </c>
      <c r="O76" s="31">
        <v>-3.5034797999999999E-2</v>
      </c>
      <c r="P76" s="31">
        <v>-4.4468296999999997E-2</v>
      </c>
      <c r="Q76" s="31">
        <v>6.7997250000000004E-3</v>
      </c>
      <c r="R76" s="31">
        <v>-3.9384580000000002E-2</v>
      </c>
      <c r="S76" s="31">
        <v>-8.3228590000000002E-3</v>
      </c>
      <c r="T76" s="31">
        <v>-8.3228590000000002E-3</v>
      </c>
      <c r="U76" s="31">
        <v>-8.3228590000000002E-3</v>
      </c>
      <c r="V76" s="31">
        <v>-9.6283900000000006E-3</v>
      </c>
      <c r="W76" s="31">
        <v>-8.7785250000000006E-3</v>
      </c>
      <c r="X76" s="31">
        <v>-1.0785083000000001E-2</v>
      </c>
      <c r="Y76" s="31">
        <v>-1.5923143000000001E-2</v>
      </c>
      <c r="Z76" s="31">
        <v>-1.2492741E-2</v>
      </c>
      <c r="AA76" s="31">
        <v>-1.1496012999999999E-2</v>
      </c>
      <c r="AB76" s="31">
        <v>-2.7605860000000002E-3</v>
      </c>
      <c r="AC76" s="31">
        <v>-7.3309600000000001E-3</v>
      </c>
      <c r="AD76" s="31">
        <v>-6.1881189999999997E-3</v>
      </c>
      <c r="AE76" s="31">
        <v>-5.5313999999999997E-3</v>
      </c>
      <c r="AF76" s="31">
        <v>-6.1881189999999997E-3</v>
      </c>
      <c r="AG76" s="31">
        <v>-7.8419920000000008E-3</v>
      </c>
      <c r="AH76" s="31">
        <v>-9.2127330000000007E-3</v>
      </c>
      <c r="AI76" s="31">
        <v>-1.0027807999999999E-2</v>
      </c>
      <c r="AJ76" s="31">
        <v>-9.2127330000000007E-3</v>
      </c>
      <c r="AK76" s="31">
        <v>-2.7605860000000002E-3</v>
      </c>
      <c r="AL76" s="31">
        <v>-1.0412858000000001E-2</v>
      </c>
      <c r="AM76" s="31">
        <v>-6.7829429999999996E-3</v>
      </c>
      <c r="AN76" s="31">
        <v>-8.3228590000000002E-3</v>
      </c>
      <c r="AO76" s="31">
        <v>-1.5129350999999999E-2</v>
      </c>
      <c r="AP76" s="31">
        <v>-1.1496012999999999E-2</v>
      </c>
      <c r="AQ76" s="31">
        <v>-1.6684898E-2</v>
      </c>
      <c r="AR76" s="31">
        <v>-1.3719758E-2</v>
      </c>
      <c r="AS76" s="31">
        <v>-8.7785250000000006E-3</v>
      </c>
      <c r="AT76" s="31">
        <v>-1.2168747000000001E-2</v>
      </c>
      <c r="AU76" s="31">
        <v>-1.6684898E-2</v>
      </c>
      <c r="AV76" s="31">
        <v>-1.3719758E-2</v>
      </c>
      <c r="AW76" s="31">
        <v>-1.2492741E-2</v>
      </c>
      <c r="AX76" s="31">
        <v>-1.0027807999999999E-2</v>
      </c>
      <c r="AY76" s="31">
        <v>-4.787375E-3</v>
      </c>
      <c r="AZ76" s="31">
        <v>-3.9064649999999996E-3</v>
      </c>
      <c r="BA76" s="31">
        <v>-6.1881189999999997E-3</v>
      </c>
      <c r="BB76" s="31">
        <v>-8.7785250000000006E-3</v>
      </c>
      <c r="BC76" s="31">
        <v>-5.5313999999999997E-3</v>
      </c>
      <c r="BD76" s="31">
        <v>-5.5313999999999997E-3</v>
      </c>
      <c r="BE76" s="31">
        <v>-1.1145772E-2</v>
      </c>
      <c r="BF76" s="31">
        <v>-7.3309600000000001E-3</v>
      </c>
      <c r="BG76" s="31">
        <v>-7.8419920000000008E-3</v>
      </c>
      <c r="BH76" s="31">
        <v>-1.0412858000000001E-2</v>
      </c>
      <c r="BI76" s="31">
        <v>-9.6283900000000006E-3</v>
      </c>
      <c r="BJ76" s="31">
        <v>-1.0412858000000001E-2</v>
      </c>
      <c r="BK76" s="31">
        <v>-7.8419920000000008E-3</v>
      </c>
      <c r="BL76" s="31">
        <v>-4.787375E-3</v>
      </c>
      <c r="BM76" s="31">
        <v>-8.7785250000000006E-3</v>
      </c>
      <c r="BN76" s="31">
        <v>-2.7605860000000002E-3</v>
      </c>
      <c r="BO76" s="31">
        <v>-6.1881189999999997E-3</v>
      </c>
      <c r="BP76" s="31">
        <v>-1.0412858000000001E-2</v>
      </c>
      <c r="BQ76" s="31">
        <v>-4.787375E-3</v>
      </c>
      <c r="BR76" s="31">
        <v>-6.1881189999999997E-3</v>
      </c>
      <c r="BS76" s="31">
        <v>-6.1881189999999997E-3</v>
      </c>
      <c r="BT76" s="31">
        <v>-6.7829429999999996E-3</v>
      </c>
      <c r="BU76" s="31">
        <v>-2.7605860000000002E-3</v>
      </c>
      <c r="BV76" s="31">
        <v>-3.9064649999999996E-3</v>
      </c>
      <c r="BW76" s="31">
        <v>-9.2127330000000007E-3</v>
      </c>
      <c r="BX76" s="31">
        <v>1</v>
      </c>
      <c r="BY76" s="31">
        <v>-8.7785250000000006E-3</v>
      </c>
      <c r="BZ76" s="31">
        <v>-7.3309600000000001E-3</v>
      </c>
      <c r="CA76" s="31">
        <v>-1.0412858000000001E-2</v>
      </c>
      <c r="CB76" s="31">
        <v>-1.2492741E-2</v>
      </c>
      <c r="CC76" s="31">
        <v>-5.5313999999999997E-3</v>
      </c>
      <c r="CD76" s="31">
        <v>-8.3228590000000002E-3</v>
      </c>
      <c r="CE76" s="31">
        <v>-7.3309600000000001E-3</v>
      </c>
      <c r="CF76" s="31">
        <v>-6.1881189999999997E-3</v>
      </c>
      <c r="CG76" s="31">
        <v>-9.2127330000000007E-3</v>
      </c>
      <c r="CH76" s="31">
        <v>-1.2492741E-2</v>
      </c>
      <c r="CI76" s="31">
        <v>-1.0412858000000001E-2</v>
      </c>
      <c r="CJ76" s="31">
        <v>-1.0785083000000001E-2</v>
      </c>
      <c r="CK76" s="31">
        <v>-6.1881189999999997E-3</v>
      </c>
      <c r="CL76" s="31">
        <v>-1.0785083000000001E-2</v>
      </c>
      <c r="CM76" s="31">
        <v>-7.3309600000000001E-3</v>
      </c>
      <c r="CN76" s="31">
        <v>-7.3309600000000001E-3</v>
      </c>
      <c r="CO76" s="31">
        <v>-5.5313999999999997E-3</v>
      </c>
      <c r="CP76" s="31">
        <v>-6.7829429999999996E-3</v>
      </c>
      <c r="CQ76" s="31">
        <v>-2.7231442000000002E-2</v>
      </c>
      <c r="CR76" s="31">
        <v>-2.886156E-3</v>
      </c>
      <c r="CS76" s="31">
        <v>-7.7942200000000001E-3</v>
      </c>
      <c r="CT76" s="31">
        <v>-6.0034241000000002E-2</v>
      </c>
      <c r="CU76" s="33">
        <v>7.5032655000000004E-2</v>
      </c>
    </row>
    <row r="77" spans="1:99" ht="15" thickBot="1" x14ac:dyDescent="0.35">
      <c r="A77" s="29" t="s">
        <v>98</v>
      </c>
      <c r="B77" s="53">
        <v>-4.5358317799999999E-2</v>
      </c>
      <c r="C77" s="53">
        <v>-3.6880389E-2</v>
      </c>
      <c r="D77" s="30">
        <v>-2.7934126699999999E-2</v>
      </c>
      <c r="E77" s="31">
        <v>-1.20427E-2</v>
      </c>
      <c r="F77" s="31">
        <v>-3.9368598999999997E-2</v>
      </c>
      <c r="G77" s="31">
        <v>-0.10877426699999999</v>
      </c>
      <c r="H77" s="31">
        <v>0.21281050800000001</v>
      </c>
      <c r="I77" s="31">
        <v>-4.8781600000000001E-2</v>
      </c>
      <c r="J77" s="31">
        <v>0.22483204000000001</v>
      </c>
      <c r="K77" s="31">
        <v>-8.2399269999999997E-2</v>
      </c>
      <c r="L77" s="31">
        <v>-5.2737880000000001E-2</v>
      </c>
      <c r="M77" s="32">
        <v>-5.5652550000000002E-2</v>
      </c>
      <c r="N77" s="31">
        <v>-1.372394E-2</v>
      </c>
      <c r="O77" s="31">
        <v>-3.4696534600000002E-2</v>
      </c>
      <c r="P77" s="31">
        <v>-5.1874871000000003E-2</v>
      </c>
      <c r="Q77" s="31">
        <v>-5.0163908E-2</v>
      </c>
      <c r="R77" s="31">
        <v>-3.866874E-2</v>
      </c>
      <c r="S77" s="31">
        <v>-1.1806888E-2</v>
      </c>
      <c r="T77" s="31">
        <v>-1.1806888E-2</v>
      </c>
      <c r="U77" s="31">
        <v>-1.1806888E-2</v>
      </c>
      <c r="V77" s="31">
        <v>-1.3658927E-2</v>
      </c>
      <c r="W77" s="31">
        <v>-1.24533E-2</v>
      </c>
      <c r="X77" s="31">
        <v>-1.5299823000000001E-2</v>
      </c>
      <c r="Y77" s="31">
        <v>-2.2588724000000001E-2</v>
      </c>
      <c r="Z77" s="31">
        <v>-1.7722321999999999E-2</v>
      </c>
      <c r="AA77" s="31">
        <v>-1.6308355E-2</v>
      </c>
      <c r="AB77" s="31">
        <v>-3.9161939999999996E-3</v>
      </c>
      <c r="AC77" s="31">
        <v>-1.0399769999999999E-2</v>
      </c>
      <c r="AD77" s="31">
        <v>-8.7785250000000006E-3</v>
      </c>
      <c r="AE77" s="31">
        <v>-7.8468970000000002E-3</v>
      </c>
      <c r="AF77" s="31">
        <v>-8.7785250000000006E-3</v>
      </c>
      <c r="AG77" s="31">
        <v>-1.1124725E-2</v>
      </c>
      <c r="AH77" s="31">
        <v>-1.3069272E-2</v>
      </c>
      <c r="AI77" s="31">
        <v>-1.4225544999999999E-2</v>
      </c>
      <c r="AJ77" s="31">
        <v>-1.3069272E-2</v>
      </c>
      <c r="AK77" s="31">
        <v>-3.9161939999999996E-3</v>
      </c>
      <c r="AL77" s="31">
        <v>-1.4771780999999999E-2</v>
      </c>
      <c r="AM77" s="31">
        <v>-9.6223490000000005E-3</v>
      </c>
      <c r="AN77" s="31">
        <v>-1.1806888E-2</v>
      </c>
      <c r="AO77" s="31">
        <v>-2.1462643E-2</v>
      </c>
      <c r="AP77" s="31">
        <v>-1.6308355E-2</v>
      </c>
      <c r="AQ77" s="31">
        <v>-2.3669356999999999E-2</v>
      </c>
      <c r="AR77" s="31">
        <v>-1.9462980000000001E-2</v>
      </c>
      <c r="AS77" s="31">
        <v>-1.24533E-2</v>
      </c>
      <c r="AT77" s="31">
        <v>-1.7262702000000001E-2</v>
      </c>
      <c r="AU77" s="31">
        <v>-2.3669356999999999E-2</v>
      </c>
      <c r="AV77" s="31">
        <v>-1.9462980000000001E-2</v>
      </c>
      <c r="AW77" s="31">
        <v>-1.7722321999999999E-2</v>
      </c>
      <c r="AX77" s="31">
        <v>-1.4225544999999999E-2</v>
      </c>
      <c r="AY77" s="31">
        <v>-6.7914159999999998E-3</v>
      </c>
      <c r="AZ77" s="31">
        <v>-5.541748E-3</v>
      </c>
      <c r="BA77" s="31">
        <v>-8.7785250000000006E-3</v>
      </c>
      <c r="BB77" s="31">
        <v>-1.24533E-2</v>
      </c>
      <c r="BC77" s="31">
        <v>-7.8468970000000002E-3</v>
      </c>
      <c r="BD77" s="31">
        <v>-7.8468970000000002E-3</v>
      </c>
      <c r="BE77" s="31">
        <v>-1.5811499E-2</v>
      </c>
      <c r="BF77" s="31">
        <v>-1.0399769999999999E-2</v>
      </c>
      <c r="BG77" s="31">
        <v>-1.1124725E-2</v>
      </c>
      <c r="BH77" s="31">
        <v>-1.4771780999999999E-2</v>
      </c>
      <c r="BI77" s="31">
        <v>-1.3658927E-2</v>
      </c>
      <c r="BJ77" s="31">
        <v>-1.4771780999999999E-2</v>
      </c>
      <c r="BK77" s="31">
        <v>-1.1124725E-2</v>
      </c>
      <c r="BL77" s="31">
        <v>-6.7914159999999998E-3</v>
      </c>
      <c r="BM77" s="31">
        <v>-1.24533E-2</v>
      </c>
      <c r="BN77" s="31">
        <v>-3.9161939999999996E-3</v>
      </c>
      <c r="BO77" s="31">
        <v>-8.7785250000000006E-3</v>
      </c>
      <c r="BP77" s="31">
        <v>-1.4771780999999999E-2</v>
      </c>
      <c r="BQ77" s="31">
        <v>-6.7914159999999998E-3</v>
      </c>
      <c r="BR77" s="31">
        <v>-8.7785250000000006E-3</v>
      </c>
      <c r="BS77" s="31">
        <v>-8.7785250000000006E-3</v>
      </c>
      <c r="BT77" s="31">
        <v>-9.6223490000000005E-3</v>
      </c>
      <c r="BU77" s="31">
        <v>-3.9161939999999996E-3</v>
      </c>
      <c r="BV77" s="31">
        <v>-5.541748E-3</v>
      </c>
      <c r="BW77" s="31">
        <v>-1.3069272E-2</v>
      </c>
      <c r="BX77" s="31">
        <v>-8.7785250000000006E-3</v>
      </c>
      <c r="BY77" s="31">
        <v>1</v>
      </c>
      <c r="BZ77" s="31">
        <v>-1.0399769999999999E-2</v>
      </c>
      <c r="CA77" s="31">
        <v>-1.4771780999999999E-2</v>
      </c>
      <c r="CB77" s="31">
        <v>-1.7722321999999999E-2</v>
      </c>
      <c r="CC77" s="31">
        <v>-7.8468970000000002E-3</v>
      </c>
      <c r="CD77" s="31">
        <v>-1.1806888E-2</v>
      </c>
      <c r="CE77" s="31">
        <v>-1.0399769999999999E-2</v>
      </c>
      <c r="CF77" s="31">
        <v>-8.7785250000000006E-3</v>
      </c>
      <c r="CG77" s="31">
        <v>-1.3069272E-2</v>
      </c>
      <c r="CH77" s="31">
        <v>-1.7722321999999999E-2</v>
      </c>
      <c r="CI77" s="31">
        <v>-1.4771780999999999E-2</v>
      </c>
      <c r="CJ77" s="31">
        <v>-1.5299823000000001E-2</v>
      </c>
      <c r="CK77" s="31">
        <v>-8.7785250000000006E-3</v>
      </c>
      <c r="CL77" s="31">
        <v>-1.5299823000000001E-2</v>
      </c>
      <c r="CM77" s="31">
        <v>-1.0399769999999999E-2</v>
      </c>
      <c r="CN77" s="31">
        <v>-1.0399769999999999E-2</v>
      </c>
      <c r="CO77" s="31">
        <v>-7.8468970000000002E-3</v>
      </c>
      <c r="CP77" s="31">
        <v>-9.6223490000000005E-3</v>
      </c>
      <c r="CQ77" s="31">
        <v>-3.8630786E-2</v>
      </c>
      <c r="CR77" s="31">
        <v>5.3296870000000003E-2</v>
      </c>
      <c r="CS77" s="31">
        <v>-3.3566609999999999E-3</v>
      </c>
      <c r="CT77" s="31">
        <v>3.9368598999999997E-2</v>
      </c>
      <c r="CU77" s="33">
        <v>0.10877426699999999</v>
      </c>
    </row>
    <row r="78" spans="1:99" ht="15" thickBot="1" x14ac:dyDescent="0.35">
      <c r="A78" s="29" t="s">
        <v>99</v>
      </c>
      <c r="B78" s="53">
        <v>-3.2037397500000002E-2</v>
      </c>
      <c r="C78" s="53">
        <v>-2.4609961E-2</v>
      </c>
      <c r="D78" s="30">
        <v>-1.08698224E-2</v>
      </c>
      <c r="E78" s="31">
        <v>2.7001270000000001E-2</v>
      </c>
      <c r="F78" s="31">
        <v>-1.8350840000000001E-3</v>
      </c>
      <c r="G78" s="31">
        <v>-8.1913221999999994E-2</v>
      </c>
      <c r="H78" s="31">
        <v>0.118608538</v>
      </c>
      <c r="I78" s="31">
        <v>-4.41292E-2</v>
      </c>
      <c r="J78" s="31">
        <v>0.12535077</v>
      </c>
      <c r="K78" s="31">
        <v>-5.7419940000000003E-2</v>
      </c>
      <c r="L78" s="31">
        <v>-4.5281200000000001E-2</v>
      </c>
      <c r="M78" s="32">
        <v>7.524728E-2</v>
      </c>
      <c r="N78" s="31">
        <v>-2.5101249999999999E-2</v>
      </c>
      <c r="O78" s="31">
        <v>3.0949810800000001E-2</v>
      </c>
      <c r="P78" s="31">
        <v>-2.6809540000000001E-3</v>
      </c>
      <c r="Q78" s="31">
        <v>8.8240436000000005E-2</v>
      </c>
      <c r="R78" s="31">
        <v>-1.8871289999999999E-2</v>
      </c>
      <c r="S78" s="31">
        <v>-9.8599499999999993E-3</v>
      </c>
      <c r="T78" s="31">
        <v>-9.8599499999999993E-3</v>
      </c>
      <c r="U78" s="31">
        <v>-9.8599499999999993E-3</v>
      </c>
      <c r="V78" s="31">
        <v>-1.1406591000000001E-2</v>
      </c>
      <c r="W78" s="31">
        <v>-1.0399769999999999E-2</v>
      </c>
      <c r="X78" s="31">
        <v>-1.2776905999999999E-2</v>
      </c>
      <c r="Y78" s="31">
        <v>-1.8863878000000001E-2</v>
      </c>
      <c r="Z78" s="31">
        <v>-1.4799938E-2</v>
      </c>
      <c r="AA78" s="31">
        <v>-1.3619132000000001E-2</v>
      </c>
      <c r="AB78" s="31">
        <v>-3.27042E-3</v>
      </c>
      <c r="AC78" s="31">
        <v>-8.6848640000000005E-3</v>
      </c>
      <c r="AD78" s="31">
        <v>-7.3309600000000001E-3</v>
      </c>
      <c r="AE78" s="31">
        <v>-6.5529560000000004E-3</v>
      </c>
      <c r="AF78" s="31">
        <v>-7.3309600000000001E-3</v>
      </c>
      <c r="AG78" s="31">
        <v>-9.2902750000000006E-3</v>
      </c>
      <c r="AH78" s="31">
        <v>-1.0914169E-2</v>
      </c>
      <c r="AI78" s="31">
        <v>-1.1879773999999999E-2</v>
      </c>
      <c r="AJ78" s="31">
        <v>-1.0914169E-2</v>
      </c>
      <c r="AK78" s="31">
        <v>-3.27042E-3</v>
      </c>
      <c r="AL78" s="31">
        <v>-1.2335937E-2</v>
      </c>
      <c r="AM78" s="31">
        <v>-8.0356379999999995E-3</v>
      </c>
      <c r="AN78" s="31">
        <v>-9.8599499999999993E-3</v>
      </c>
      <c r="AO78" s="31">
        <v>-1.7923484999999999E-2</v>
      </c>
      <c r="AP78" s="31">
        <v>-1.3619132000000001E-2</v>
      </c>
      <c r="AQ78" s="31">
        <v>-1.9766315E-2</v>
      </c>
      <c r="AR78" s="31">
        <v>-1.6253564000000002E-2</v>
      </c>
      <c r="AS78" s="31">
        <v>-1.0399769999999999E-2</v>
      </c>
      <c r="AT78" s="31">
        <v>-1.4416109E-2</v>
      </c>
      <c r="AU78" s="31">
        <v>-1.9766315E-2</v>
      </c>
      <c r="AV78" s="31">
        <v>-1.6253564000000002E-2</v>
      </c>
      <c r="AW78" s="31">
        <v>-1.4799938E-2</v>
      </c>
      <c r="AX78" s="31">
        <v>-1.1879773999999999E-2</v>
      </c>
      <c r="AY78" s="31">
        <v>-5.671522E-3</v>
      </c>
      <c r="AZ78" s="31">
        <v>-4.6279219999999996E-3</v>
      </c>
      <c r="BA78" s="31">
        <v>-7.3309600000000001E-3</v>
      </c>
      <c r="BB78" s="31">
        <v>-1.0399769999999999E-2</v>
      </c>
      <c r="BC78" s="31">
        <v>-6.5529560000000004E-3</v>
      </c>
      <c r="BD78" s="31">
        <v>-6.5529560000000004E-3</v>
      </c>
      <c r="BE78" s="31">
        <v>-1.3204207000000001E-2</v>
      </c>
      <c r="BF78" s="31">
        <v>-8.6848640000000005E-3</v>
      </c>
      <c r="BG78" s="31">
        <v>-9.2902750000000006E-3</v>
      </c>
      <c r="BH78" s="31">
        <v>-1.2335937E-2</v>
      </c>
      <c r="BI78" s="31">
        <v>-1.1406591000000001E-2</v>
      </c>
      <c r="BJ78" s="31">
        <v>-1.2335937E-2</v>
      </c>
      <c r="BK78" s="31">
        <v>-9.2902750000000006E-3</v>
      </c>
      <c r="BL78" s="31">
        <v>-5.671522E-3</v>
      </c>
      <c r="BM78" s="31">
        <v>-1.0399769999999999E-2</v>
      </c>
      <c r="BN78" s="31">
        <v>-3.27042E-3</v>
      </c>
      <c r="BO78" s="31">
        <v>-7.3309600000000001E-3</v>
      </c>
      <c r="BP78" s="31">
        <v>-1.2335937E-2</v>
      </c>
      <c r="BQ78" s="31">
        <v>-5.671522E-3</v>
      </c>
      <c r="BR78" s="31">
        <v>-7.3309600000000001E-3</v>
      </c>
      <c r="BS78" s="31">
        <v>-7.3309600000000001E-3</v>
      </c>
      <c r="BT78" s="31">
        <v>-8.0356379999999995E-3</v>
      </c>
      <c r="BU78" s="31">
        <v>-3.27042E-3</v>
      </c>
      <c r="BV78" s="31">
        <v>-4.6279219999999996E-3</v>
      </c>
      <c r="BW78" s="31">
        <v>-1.0914169E-2</v>
      </c>
      <c r="BX78" s="31">
        <v>-7.3309600000000001E-3</v>
      </c>
      <c r="BY78" s="31">
        <v>-1.0399769999999999E-2</v>
      </c>
      <c r="BZ78" s="31">
        <v>1</v>
      </c>
      <c r="CA78" s="31">
        <v>-1.2335937E-2</v>
      </c>
      <c r="CB78" s="31">
        <v>-1.4799938E-2</v>
      </c>
      <c r="CC78" s="31">
        <v>-6.5529560000000004E-3</v>
      </c>
      <c r="CD78" s="31">
        <v>-9.8599499999999993E-3</v>
      </c>
      <c r="CE78" s="31">
        <v>-8.6848640000000005E-3</v>
      </c>
      <c r="CF78" s="31">
        <v>-7.3309600000000001E-3</v>
      </c>
      <c r="CG78" s="31">
        <v>-1.0914169E-2</v>
      </c>
      <c r="CH78" s="31">
        <v>-1.4799938E-2</v>
      </c>
      <c r="CI78" s="31">
        <v>-1.2335937E-2</v>
      </c>
      <c r="CJ78" s="31">
        <v>-1.2776905999999999E-2</v>
      </c>
      <c r="CK78" s="31">
        <v>-7.3309600000000001E-3</v>
      </c>
      <c r="CL78" s="31">
        <v>-1.2776905999999999E-2</v>
      </c>
      <c r="CM78" s="31">
        <v>-8.6848640000000005E-3</v>
      </c>
      <c r="CN78" s="31">
        <v>-8.6848640000000005E-3</v>
      </c>
      <c r="CO78" s="31">
        <v>-6.5529560000000004E-3</v>
      </c>
      <c r="CP78" s="31">
        <v>-8.0356379999999995E-3</v>
      </c>
      <c r="CQ78" s="31">
        <v>-3.2260628E-2</v>
      </c>
      <c r="CR78" s="31">
        <v>4.4508297000000002E-2</v>
      </c>
      <c r="CS78" s="31">
        <v>8.7267349999999994E-3</v>
      </c>
      <c r="CT78" s="31">
        <v>1.8350840000000001E-3</v>
      </c>
      <c r="CU78" s="33">
        <v>8.1913221999999994E-2</v>
      </c>
    </row>
    <row r="79" spans="1:99" ht="15" thickBot="1" x14ac:dyDescent="0.35">
      <c r="A79" s="29" t="s">
        <v>100</v>
      </c>
      <c r="B79" s="53">
        <v>-5.0557497700000002E-2</v>
      </c>
      <c r="C79" s="53">
        <v>-4.1963733000000003E-2</v>
      </c>
      <c r="D79" s="30">
        <v>-1.12407533E-2</v>
      </c>
      <c r="E79" s="31">
        <v>0.34885685999999999</v>
      </c>
      <c r="F79" s="31">
        <v>6.0742745000000001E-2</v>
      </c>
      <c r="G79" s="31">
        <v>-0.128137742</v>
      </c>
      <c r="H79" s="31">
        <v>2.0443567999999999E-2</v>
      </c>
      <c r="I79" s="31">
        <v>-1.3873129999999999E-2</v>
      </c>
      <c r="J79" s="31">
        <v>5.6322659999999997E-2</v>
      </c>
      <c r="K79" s="31">
        <v>-3.023323E-2</v>
      </c>
      <c r="L79" s="31">
        <v>-6.8489449999999993E-2</v>
      </c>
      <c r="M79" s="32">
        <v>-6.5866499999999994E-2</v>
      </c>
      <c r="N79" s="31">
        <v>-3.4472299999999997E-2</v>
      </c>
      <c r="O79" s="31">
        <v>-8.2215727899999994E-2</v>
      </c>
      <c r="P79" s="31">
        <v>-8.7155973999999997E-2</v>
      </c>
      <c r="Q79" s="31">
        <v>-5.2181010999999999E-2</v>
      </c>
      <c r="R79" s="31">
        <v>2.0509679999999999E-2</v>
      </c>
      <c r="S79" s="31">
        <v>-1.4005024E-2</v>
      </c>
      <c r="T79" s="31">
        <v>-1.4005024E-2</v>
      </c>
      <c r="U79" s="31">
        <v>-1.4005024E-2</v>
      </c>
      <c r="V79" s="31">
        <v>-1.6201864E-2</v>
      </c>
      <c r="W79" s="31">
        <v>-1.4771780999999999E-2</v>
      </c>
      <c r="X79" s="31">
        <v>-1.8148252E-2</v>
      </c>
      <c r="Y79" s="31">
        <v>-2.6794156999999999E-2</v>
      </c>
      <c r="Z79" s="31">
        <v>-2.1021758000000001E-2</v>
      </c>
      <c r="AA79" s="31">
        <v>-1.9344547E-2</v>
      </c>
      <c r="AB79" s="31">
        <v>-4.645288E-3</v>
      </c>
      <c r="AC79" s="31">
        <v>-1.2335937E-2</v>
      </c>
      <c r="AD79" s="31">
        <v>-1.0412858000000001E-2</v>
      </c>
      <c r="AE79" s="31">
        <v>-9.3077850000000007E-3</v>
      </c>
      <c r="AF79" s="31">
        <v>-1.0412858000000001E-2</v>
      </c>
      <c r="AG79" s="31">
        <v>-1.3195859000000001E-2</v>
      </c>
      <c r="AH79" s="31">
        <v>-1.5502429999999999E-2</v>
      </c>
      <c r="AI79" s="31">
        <v>-1.6873971000000001E-2</v>
      </c>
      <c r="AJ79" s="31">
        <v>-1.5502429999999999E-2</v>
      </c>
      <c r="AK79" s="31">
        <v>-4.645288E-3</v>
      </c>
      <c r="AL79" s="31">
        <v>-1.7521901999999999E-2</v>
      </c>
      <c r="AM79" s="31">
        <v>-1.141378E-2</v>
      </c>
      <c r="AN79" s="31">
        <v>-1.4005024E-2</v>
      </c>
      <c r="AO79" s="31">
        <v>-2.5458429000000001E-2</v>
      </c>
      <c r="AP79" s="31">
        <v>-1.9344547E-2</v>
      </c>
      <c r="AQ79" s="31">
        <v>-2.8075975E-2</v>
      </c>
      <c r="AR79" s="31">
        <v>-2.3086480999999999E-2</v>
      </c>
      <c r="AS79" s="31">
        <v>-1.4771780999999999E-2</v>
      </c>
      <c r="AT79" s="31">
        <v>-2.0476568000000001E-2</v>
      </c>
      <c r="AU79" s="31">
        <v>-2.8075975E-2</v>
      </c>
      <c r="AV79" s="31">
        <v>-2.3086480999999999E-2</v>
      </c>
      <c r="AW79" s="31">
        <v>-2.1021758000000001E-2</v>
      </c>
      <c r="AX79" s="31">
        <v>-1.6873971000000001E-2</v>
      </c>
      <c r="AY79" s="31">
        <v>-8.0558009999999996E-3</v>
      </c>
      <c r="AZ79" s="31">
        <v>-6.5734779999999998E-3</v>
      </c>
      <c r="BA79" s="31">
        <v>-1.0412858000000001E-2</v>
      </c>
      <c r="BB79" s="31">
        <v>-1.4771780999999999E-2</v>
      </c>
      <c r="BC79" s="31">
        <v>-9.3077850000000007E-3</v>
      </c>
      <c r="BD79" s="31">
        <v>-9.3077850000000007E-3</v>
      </c>
      <c r="BE79" s="31">
        <v>-1.8755190000000001E-2</v>
      </c>
      <c r="BF79" s="31">
        <v>-1.2335937E-2</v>
      </c>
      <c r="BG79" s="31">
        <v>-1.3195859000000001E-2</v>
      </c>
      <c r="BH79" s="31">
        <v>-1.7521901999999999E-2</v>
      </c>
      <c r="BI79" s="31">
        <v>-1.6201864E-2</v>
      </c>
      <c r="BJ79" s="31">
        <v>-1.7521901999999999E-2</v>
      </c>
      <c r="BK79" s="31">
        <v>-1.3195859000000001E-2</v>
      </c>
      <c r="BL79" s="31">
        <v>-8.0558009999999996E-3</v>
      </c>
      <c r="BM79" s="31">
        <v>-1.4771780999999999E-2</v>
      </c>
      <c r="BN79" s="31">
        <v>-4.645288E-3</v>
      </c>
      <c r="BO79" s="31">
        <v>-1.0412858000000001E-2</v>
      </c>
      <c r="BP79" s="31">
        <v>-1.7521901999999999E-2</v>
      </c>
      <c r="BQ79" s="31">
        <v>-8.0558009999999996E-3</v>
      </c>
      <c r="BR79" s="31">
        <v>-1.0412858000000001E-2</v>
      </c>
      <c r="BS79" s="31">
        <v>-1.0412858000000001E-2</v>
      </c>
      <c r="BT79" s="31">
        <v>-1.141378E-2</v>
      </c>
      <c r="BU79" s="31">
        <v>-4.645288E-3</v>
      </c>
      <c r="BV79" s="31">
        <v>-6.5734779999999998E-3</v>
      </c>
      <c r="BW79" s="31">
        <v>-1.5502429999999999E-2</v>
      </c>
      <c r="BX79" s="31">
        <v>-1.0412858000000001E-2</v>
      </c>
      <c r="BY79" s="31">
        <v>-1.4771780999999999E-2</v>
      </c>
      <c r="BZ79" s="31">
        <v>-1.2335937E-2</v>
      </c>
      <c r="CA79" s="31">
        <v>1</v>
      </c>
      <c r="CB79" s="31">
        <v>-2.1021758000000001E-2</v>
      </c>
      <c r="CC79" s="31">
        <v>-9.3077850000000007E-3</v>
      </c>
      <c r="CD79" s="31">
        <v>-1.4005024E-2</v>
      </c>
      <c r="CE79" s="31">
        <v>-1.2335937E-2</v>
      </c>
      <c r="CF79" s="31">
        <v>-1.0412858000000001E-2</v>
      </c>
      <c r="CG79" s="31">
        <v>-1.5502429999999999E-2</v>
      </c>
      <c r="CH79" s="31">
        <v>-2.1021758000000001E-2</v>
      </c>
      <c r="CI79" s="31">
        <v>-1.7521901999999999E-2</v>
      </c>
      <c r="CJ79" s="31">
        <v>-1.8148252E-2</v>
      </c>
      <c r="CK79" s="31">
        <v>-1.0412858000000001E-2</v>
      </c>
      <c r="CL79" s="31">
        <v>-1.8148252E-2</v>
      </c>
      <c r="CM79" s="31">
        <v>-1.2335937E-2</v>
      </c>
      <c r="CN79" s="31">
        <v>-1.2335937E-2</v>
      </c>
      <c r="CO79" s="31">
        <v>-9.3077850000000007E-3</v>
      </c>
      <c r="CP79" s="31">
        <v>-1.141378E-2</v>
      </c>
      <c r="CQ79" s="31">
        <v>-1.5236657000000001E-2</v>
      </c>
      <c r="CR79" s="31">
        <v>3.8906522999999998E-2</v>
      </c>
      <c r="CS79" s="31">
        <v>1.7946243000000001E-2</v>
      </c>
      <c r="CT79" s="31">
        <v>-6.0742745000000001E-2</v>
      </c>
      <c r="CU79" s="33">
        <v>0.128137742</v>
      </c>
    </row>
    <row r="80" spans="1:99" ht="15" thickBot="1" x14ac:dyDescent="0.35">
      <c r="A80" s="29" t="s">
        <v>101</v>
      </c>
      <c r="B80" s="53">
        <v>-9.9175580299999996E-2</v>
      </c>
      <c r="C80" s="53">
        <v>-9.3419115999999996E-2</v>
      </c>
      <c r="D80" s="30">
        <v>-9.6466290900000001E-2</v>
      </c>
      <c r="E80" s="31">
        <v>-6.6116770000000005E-2</v>
      </c>
      <c r="F80" s="31">
        <v>-5.6314418999999998E-2</v>
      </c>
      <c r="G80" s="31">
        <v>-5.2085780000000002E-3</v>
      </c>
      <c r="H80" s="31">
        <v>9.0526494999999998E-2</v>
      </c>
      <c r="I80" s="31">
        <v>3.1683870000000003E-2</v>
      </c>
      <c r="J80" s="31">
        <v>0.13962821</v>
      </c>
      <c r="K80" s="31">
        <v>-0.11987067999999999</v>
      </c>
      <c r="L80" s="31">
        <v>-4.5419630000000003E-2</v>
      </c>
      <c r="M80" s="32">
        <v>1.597085E-3</v>
      </c>
      <c r="N80" s="31">
        <v>4.2974829999999999E-2</v>
      </c>
      <c r="O80" s="31">
        <v>-3.7238734000000001E-3</v>
      </c>
      <c r="P80" s="31">
        <v>2.4550252000000002E-2</v>
      </c>
      <c r="Q80" s="31">
        <v>-5.0175719999999997E-3</v>
      </c>
      <c r="R80" s="31">
        <v>4.5490219999999998E-2</v>
      </c>
      <c r="S80" s="31">
        <v>-1.6802411999999999E-2</v>
      </c>
      <c r="T80" s="31">
        <v>-1.6802411999999999E-2</v>
      </c>
      <c r="U80" s="31">
        <v>-1.6802411999999999E-2</v>
      </c>
      <c r="V80" s="31">
        <v>-1.9438053E-2</v>
      </c>
      <c r="W80" s="31">
        <v>-1.7722321999999999E-2</v>
      </c>
      <c r="X80" s="31">
        <v>-2.1773216000000001E-2</v>
      </c>
      <c r="Y80" s="31">
        <v>-3.2146068999999999E-2</v>
      </c>
      <c r="Z80" s="31">
        <v>-2.5220680999999998E-2</v>
      </c>
      <c r="AA80" s="31">
        <v>-2.320846E-2</v>
      </c>
      <c r="AB80" s="31">
        <v>-5.5731460000000002E-3</v>
      </c>
      <c r="AC80" s="31">
        <v>-1.4799938E-2</v>
      </c>
      <c r="AD80" s="31">
        <v>-1.2492741E-2</v>
      </c>
      <c r="AE80" s="31">
        <v>-1.1166939000000001E-2</v>
      </c>
      <c r="AF80" s="31">
        <v>-1.2492741E-2</v>
      </c>
      <c r="AG80" s="31">
        <v>-1.5831623999999999E-2</v>
      </c>
      <c r="AH80" s="31">
        <v>-1.8598913000000002E-2</v>
      </c>
      <c r="AI80" s="31">
        <v>-2.0244407999999998E-2</v>
      </c>
      <c r="AJ80" s="31">
        <v>-1.8598913000000002E-2</v>
      </c>
      <c r="AK80" s="31">
        <v>-5.5731460000000002E-3</v>
      </c>
      <c r="AL80" s="31">
        <v>-2.1021758000000001E-2</v>
      </c>
      <c r="AM80" s="31">
        <v>-1.3693588E-2</v>
      </c>
      <c r="AN80" s="31">
        <v>-1.6802411999999999E-2</v>
      </c>
      <c r="AO80" s="31">
        <v>-3.0543540000000001E-2</v>
      </c>
      <c r="AP80" s="31">
        <v>-2.320846E-2</v>
      </c>
      <c r="AQ80" s="31">
        <v>-3.3683919999999999E-2</v>
      </c>
      <c r="AR80" s="31">
        <v>-2.7697816E-2</v>
      </c>
      <c r="AS80" s="31">
        <v>-1.7722321999999999E-2</v>
      </c>
      <c r="AT80" s="31">
        <v>-2.4566594000000001E-2</v>
      </c>
      <c r="AU80" s="31">
        <v>-3.3683919999999999E-2</v>
      </c>
      <c r="AV80" s="31">
        <v>-2.7697816E-2</v>
      </c>
      <c r="AW80" s="31">
        <v>-2.5220680999999998E-2</v>
      </c>
      <c r="AX80" s="31">
        <v>-2.0244407999999998E-2</v>
      </c>
      <c r="AY80" s="31">
        <v>-9.6648810000000002E-3</v>
      </c>
      <c r="AZ80" s="31">
        <v>-7.8864759999999999E-3</v>
      </c>
      <c r="BA80" s="31">
        <v>-1.2492741E-2</v>
      </c>
      <c r="BB80" s="31">
        <v>-1.7722321999999999E-2</v>
      </c>
      <c r="BC80" s="31">
        <v>-1.1166939000000001E-2</v>
      </c>
      <c r="BD80" s="31">
        <v>-1.1166939000000001E-2</v>
      </c>
      <c r="BE80" s="31">
        <v>-2.2501383999999999E-2</v>
      </c>
      <c r="BF80" s="31">
        <v>-1.4799938E-2</v>
      </c>
      <c r="BG80" s="31">
        <v>-1.5831623999999999E-2</v>
      </c>
      <c r="BH80" s="31">
        <v>-2.1021758000000001E-2</v>
      </c>
      <c r="BI80" s="31">
        <v>-1.9438053E-2</v>
      </c>
      <c r="BJ80" s="31">
        <v>-2.1021758000000001E-2</v>
      </c>
      <c r="BK80" s="31">
        <v>-1.5831623999999999E-2</v>
      </c>
      <c r="BL80" s="31">
        <v>-9.6648810000000002E-3</v>
      </c>
      <c r="BM80" s="31">
        <v>-1.7722321999999999E-2</v>
      </c>
      <c r="BN80" s="31">
        <v>-5.5731460000000002E-3</v>
      </c>
      <c r="BO80" s="31">
        <v>-1.2492741E-2</v>
      </c>
      <c r="BP80" s="31">
        <v>-2.1021758000000001E-2</v>
      </c>
      <c r="BQ80" s="31">
        <v>-9.6648810000000002E-3</v>
      </c>
      <c r="BR80" s="31">
        <v>-1.2492741E-2</v>
      </c>
      <c r="BS80" s="31">
        <v>-1.2492741E-2</v>
      </c>
      <c r="BT80" s="31">
        <v>-1.3693588E-2</v>
      </c>
      <c r="BU80" s="31">
        <v>-5.5731460000000002E-3</v>
      </c>
      <c r="BV80" s="31">
        <v>-7.8864759999999999E-3</v>
      </c>
      <c r="BW80" s="31">
        <v>-1.8598913000000002E-2</v>
      </c>
      <c r="BX80" s="31">
        <v>-1.2492741E-2</v>
      </c>
      <c r="BY80" s="31">
        <v>-1.7722321999999999E-2</v>
      </c>
      <c r="BZ80" s="31">
        <v>-1.4799938E-2</v>
      </c>
      <c r="CA80" s="31">
        <v>-2.1021758000000001E-2</v>
      </c>
      <c r="CB80" s="31">
        <v>1</v>
      </c>
      <c r="CC80" s="31">
        <v>-1.1166939000000001E-2</v>
      </c>
      <c r="CD80" s="31">
        <v>-1.6802411999999999E-2</v>
      </c>
      <c r="CE80" s="31">
        <v>-1.4799938E-2</v>
      </c>
      <c r="CF80" s="31">
        <v>-1.2492741E-2</v>
      </c>
      <c r="CG80" s="31">
        <v>-1.8598913000000002E-2</v>
      </c>
      <c r="CH80" s="31">
        <v>-2.5220680999999998E-2</v>
      </c>
      <c r="CI80" s="31">
        <v>-2.1021758000000001E-2</v>
      </c>
      <c r="CJ80" s="31">
        <v>-2.1773216000000001E-2</v>
      </c>
      <c r="CK80" s="31">
        <v>-1.2492741E-2</v>
      </c>
      <c r="CL80" s="31">
        <v>-2.1773216000000001E-2</v>
      </c>
      <c r="CM80" s="31">
        <v>-1.4799938E-2</v>
      </c>
      <c r="CN80" s="31">
        <v>-1.4799938E-2</v>
      </c>
      <c r="CO80" s="31">
        <v>-1.1166939000000001E-2</v>
      </c>
      <c r="CP80" s="31">
        <v>-1.3693588E-2</v>
      </c>
      <c r="CQ80" s="31">
        <v>9.9145592000000005E-2</v>
      </c>
      <c r="CR80" s="31">
        <v>7.5846908000000005E-2</v>
      </c>
      <c r="CS80" s="31">
        <v>-5.8787128000000001E-2</v>
      </c>
      <c r="CT80" s="31">
        <v>5.6314418999999998E-2</v>
      </c>
      <c r="CU80" s="33">
        <v>5.2085780000000002E-3</v>
      </c>
    </row>
    <row r="81" spans="1:99" ht="15" thickBot="1" x14ac:dyDescent="0.35">
      <c r="A81" s="29" t="s">
        <v>102</v>
      </c>
      <c r="B81" s="53">
        <v>-2.5170880000000001E-4</v>
      </c>
      <c r="C81" s="53">
        <v>6.0507379999999999E-3</v>
      </c>
      <c r="D81" s="30">
        <v>1.3740150099999999E-2</v>
      </c>
      <c r="E81" s="31">
        <v>-2.549802E-2</v>
      </c>
      <c r="F81" s="31">
        <v>4.6831989999999997E-2</v>
      </c>
      <c r="G81" s="31">
        <v>-6.8341850999999995E-2</v>
      </c>
      <c r="H81" s="31">
        <v>5.9952152000000002E-2</v>
      </c>
      <c r="I81" s="31">
        <v>-0.11311378</v>
      </c>
      <c r="J81" s="31">
        <v>4.4528869999999998E-2</v>
      </c>
      <c r="K81" s="31">
        <v>-4.6198299999999998E-2</v>
      </c>
      <c r="L81" s="31">
        <v>-3.9985920000000001E-2</v>
      </c>
      <c r="M81" s="32">
        <v>-3.4774489999999998E-2</v>
      </c>
      <c r="N81" s="31">
        <v>-2.2704909999999998E-2</v>
      </c>
      <c r="O81" s="31">
        <v>-4.6168284599999998E-2</v>
      </c>
      <c r="P81" s="31">
        <v>-5.1083594000000003E-2</v>
      </c>
      <c r="Q81" s="31">
        <v>-2.6100452E-2</v>
      </c>
      <c r="R81" s="31">
        <v>-3.7370889999999997E-2</v>
      </c>
      <c r="S81" s="31">
        <v>-7.4395889999999999E-3</v>
      </c>
      <c r="T81" s="31">
        <v>-7.4395889999999999E-3</v>
      </c>
      <c r="U81" s="31">
        <v>-7.4395889999999999E-3</v>
      </c>
      <c r="V81" s="31">
        <v>-8.6065699999999992E-3</v>
      </c>
      <c r="W81" s="31">
        <v>-7.8468970000000002E-3</v>
      </c>
      <c r="X81" s="31">
        <v>-9.6405080000000008E-3</v>
      </c>
      <c r="Y81" s="31">
        <v>-1.4233287000000001E-2</v>
      </c>
      <c r="Z81" s="31">
        <v>-1.1166939000000001E-2</v>
      </c>
      <c r="AA81" s="31">
        <v>-1.027599E-2</v>
      </c>
      <c r="AB81" s="31">
        <v>-2.4676170000000001E-3</v>
      </c>
      <c r="AC81" s="31">
        <v>-6.5529560000000004E-3</v>
      </c>
      <c r="AD81" s="31">
        <v>-5.5313999999999997E-3</v>
      </c>
      <c r="AE81" s="31">
        <v>-4.9443760000000003E-3</v>
      </c>
      <c r="AF81" s="31">
        <v>-5.5313999999999997E-3</v>
      </c>
      <c r="AG81" s="31">
        <v>-7.009754E-3</v>
      </c>
      <c r="AH81" s="31">
        <v>-8.2350240000000005E-3</v>
      </c>
      <c r="AI81" s="31">
        <v>-8.9635989999999992E-3</v>
      </c>
      <c r="AJ81" s="31">
        <v>-8.2350240000000005E-3</v>
      </c>
      <c r="AK81" s="31">
        <v>-2.4676170000000001E-3</v>
      </c>
      <c r="AL81" s="31">
        <v>-9.3077850000000007E-3</v>
      </c>
      <c r="AM81" s="31">
        <v>-6.0630980000000003E-3</v>
      </c>
      <c r="AN81" s="31">
        <v>-7.4395889999999999E-3</v>
      </c>
      <c r="AO81" s="31">
        <v>-1.3523736999999999E-2</v>
      </c>
      <c r="AP81" s="31">
        <v>-1.027599E-2</v>
      </c>
      <c r="AQ81" s="31">
        <v>-1.4914200000000001E-2</v>
      </c>
      <c r="AR81" s="31">
        <v>-1.2263738E-2</v>
      </c>
      <c r="AS81" s="31">
        <v>-7.8468970000000002E-3</v>
      </c>
      <c r="AT81" s="31">
        <v>-1.0877329E-2</v>
      </c>
      <c r="AU81" s="31">
        <v>-1.4914200000000001E-2</v>
      </c>
      <c r="AV81" s="31">
        <v>-1.2263738E-2</v>
      </c>
      <c r="AW81" s="31">
        <v>-1.1166939000000001E-2</v>
      </c>
      <c r="AX81" s="31">
        <v>-8.9635989999999992E-3</v>
      </c>
      <c r="AY81" s="31">
        <v>-4.2793110000000001E-3</v>
      </c>
      <c r="AZ81" s="31">
        <v>-3.4918879999999998E-3</v>
      </c>
      <c r="BA81" s="31">
        <v>-5.5313999999999997E-3</v>
      </c>
      <c r="BB81" s="31">
        <v>-7.8468970000000002E-3</v>
      </c>
      <c r="BC81" s="31">
        <v>-4.9443760000000003E-3</v>
      </c>
      <c r="BD81" s="31">
        <v>-4.9443760000000003E-3</v>
      </c>
      <c r="BE81" s="31">
        <v>-9.9629179999999994E-3</v>
      </c>
      <c r="BF81" s="31">
        <v>-6.5529560000000004E-3</v>
      </c>
      <c r="BG81" s="31">
        <v>-7.009754E-3</v>
      </c>
      <c r="BH81" s="31">
        <v>-9.3077850000000007E-3</v>
      </c>
      <c r="BI81" s="31">
        <v>-8.6065699999999992E-3</v>
      </c>
      <c r="BJ81" s="31">
        <v>-9.3077850000000007E-3</v>
      </c>
      <c r="BK81" s="31">
        <v>-7.009754E-3</v>
      </c>
      <c r="BL81" s="31">
        <v>-4.2793110000000001E-3</v>
      </c>
      <c r="BM81" s="31">
        <v>-7.8468970000000002E-3</v>
      </c>
      <c r="BN81" s="31">
        <v>-2.4676170000000001E-3</v>
      </c>
      <c r="BO81" s="31">
        <v>-5.5313999999999997E-3</v>
      </c>
      <c r="BP81" s="31">
        <v>-9.3077850000000007E-3</v>
      </c>
      <c r="BQ81" s="31">
        <v>-4.2793110000000001E-3</v>
      </c>
      <c r="BR81" s="31">
        <v>-5.5313999999999997E-3</v>
      </c>
      <c r="BS81" s="31">
        <v>-5.5313999999999997E-3</v>
      </c>
      <c r="BT81" s="31">
        <v>-6.0630980000000003E-3</v>
      </c>
      <c r="BU81" s="31">
        <v>-2.4676170000000001E-3</v>
      </c>
      <c r="BV81" s="31">
        <v>-3.4918879999999998E-3</v>
      </c>
      <c r="BW81" s="31">
        <v>-8.2350240000000005E-3</v>
      </c>
      <c r="BX81" s="31">
        <v>-5.5313999999999997E-3</v>
      </c>
      <c r="BY81" s="31">
        <v>-7.8468970000000002E-3</v>
      </c>
      <c r="BZ81" s="31">
        <v>-6.5529560000000004E-3</v>
      </c>
      <c r="CA81" s="31">
        <v>-9.3077850000000007E-3</v>
      </c>
      <c r="CB81" s="31">
        <v>-1.1166939000000001E-2</v>
      </c>
      <c r="CC81" s="31">
        <v>1</v>
      </c>
      <c r="CD81" s="31">
        <v>-7.4395889999999999E-3</v>
      </c>
      <c r="CE81" s="31">
        <v>-6.5529560000000004E-3</v>
      </c>
      <c r="CF81" s="31">
        <v>-5.5313999999999997E-3</v>
      </c>
      <c r="CG81" s="31">
        <v>-8.2350240000000005E-3</v>
      </c>
      <c r="CH81" s="31">
        <v>-1.1166939000000001E-2</v>
      </c>
      <c r="CI81" s="31">
        <v>-9.3077850000000007E-3</v>
      </c>
      <c r="CJ81" s="31">
        <v>-9.6405080000000008E-3</v>
      </c>
      <c r="CK81" s="31">
        <v>-5.5313999999999997E-3</v>
      </c>
      <c r="CL81" s="31">
        <v>-9.6405080000000008E-3</v>
      </c>
      <c r="CM81" s="31">
        <v>-6.5529560000000004E-3</v>
      </c>
      <c r="CN81" s="31">
        <v>-6.5529560000000004E-3</v>
      </c>
      <c r="CO81" s="31">
        <v>-4.9443760000000003E-3</v>
      </c>
      <c r="CP81" s="31">
        <v>-6.0630980000000003E-3</v>
      </c>
      <c r="CQ81" s="31">
        <v>-2.4341484E-2</v>
      </c>
      <c r="CR81" s="31">
        <v>3.3582669000000002E-2</v>
      </c>
      <c r="CS81" s="31">
        <v>1.7931434E-2</v>
      </c>
      <c r="CT81" s="31">
        <v>-4.6831989999999997E-2</v>
      </c>
      <c r="CU81" s="33">
        <v>6.8341850999999995E-2</v>
      </c>
    </row>
    <row r="82" spans="1:99" ht="15" thickBot="1" x14ac:dyDescent="0.35">
      <c r="A82" s="29" t="s">
        <v>103</v>
      </c>
      <c r="B82" s="53">
        <v>-3.145067E-2</v>
      </c>
      <c r="C82" s="53">
        <v>-2.3633230000000002E-2</v>
      </c>
      <c r="D82" s="30">
        <v>-2.8158889999999999E-2</v>
      </c>
      <c r="E82" s="31">
        <v>-4.205209E-2</v>
      </c>
      <c r="F82" s="31">
        <v>-6.0382089999999999E-2</v>
      </c>
      <c r="G82" s="31">
        <v>-6.6700800000000005E-2</v>
      </c>
      <c r="H82" s="31">
        <v>0.181752474</v>
      </c>
      <c r="I82" s="31">
        <v>-7.1875330000000001E-2</v>
      </c>
      <c r="J82" s="31">
        <v>0.18539056000000001</v>
      </c>
      <c r="K82" s="31">
        <v>-7.0113599999999998E-2</v>
      </c>
      <c r="L82" s="31">
        <v>-3.6627251999999999E-2</v>
      </c>
      <c r="M82" s="31">
        <v>-3.3711657999999999E-2</v>
      </c>
      <c r="N82" s="31">
        <v>-1.6536830999999998E-2</v>
      </c>
      <c r="O82" s="31">
        <v>-3.5702869999999998E-2</v>
      </c>
      <c r="P82" s="31">
        <v>-4.7463837000000002E-2</v>
      </c>
      <c r="Q82" s="31">
        <v>-2.5902255999999999E-2</v>
      </c>
      <c r="R82" s="31">
        <v>-5.961783E-3</v>
      </c>
      <c r="S82" s="31">
        <v>-1.1194030000000001E-2</v>
      </c>
      <c r="T82" s="31">
        <v>-1.1194030000000001E-2</v>
      </c>
      <c r="U82" s="31">
        <v>-1.1194030000000001E-2</v>
      </c>
      <c r="V82" s="31">
        <v>-1.294994E-2</v>
      </c>
      <c r="W82" s="31">
        <v>-1.1806888E-2</v>
      </c>
      <c r="X82" s="31">
        <v>-1.450566E-2</v>
      </c>
      <c r="Y82" s="31">
        <v>-2.1416210000000001E-2</v>
      </c>
      <c r="Z82" s="31">
        <v>-1.680241E-2</v>
      </c>
      <c r="AA82" s="31">
        <v>-1.5461839999999999E-2</v>
      </c>
      <c r="AB82" s="31">
        <v>-3.712917E-3</v>
      </c>
      <c r="AC82" s="31">
        <v>-9.8599499999999993E-3</v>
      </c>
      <c r="AD82" s="31">
        <v>-8.3228590000000002E-3</v>
      </c>
      <c r="AE82" s="31">
        <v>-7.4395889999999999E-3</v>
      </c>
      <c r="AF82" s="31">
        <v>-8.3228590000000002E-3</v>
      </c>
      <c r="AG82" s="31">
        <v>-1.0547275E-2</v>
      </c>
      <c r="AH82" s="31">
        <v>-1.2390887E-2</v>
      </c>
      <c r="AI82" s="31">
        <v>-1.348714E-2</v>
      </c>
      <c r="AJ82" s="31">
        <v>-1.2390887E-2</v>
      </c>
      <c r="AK82" s="31">
        <v>-3.712917E-3</v>
      </c>
      <c r="AL82" s="31">
        <v>-1.400502E-2</v>
      </c>
      <c r="AM82" s="31">
        <v>-9.122883E-3</v>
      </c>
      <c r="AN82" s="31">
        <v>-1.1194030000000001E-2</v>
      </c>
      <c r="AO82" s="31">
        <v>-2.0348580000000002E-2</v>
      </c>
      <c r="AP82" s="31">
        <v>-1.5461839999999999E-2</v>
      </c>
      <c r="AQ82" s="31">
        <v>-2.2440749999999999E-2</v>
      </c>
      <c r="AR82" s="31">
        <v>-1.8452719999999999E-2</v>
      </c>
      <c r="AS82" s="31">
        <v>-1.1806888E-2</v>
      </c>
      <c r="AT82" s="31">
        <v>-1.636665E-2</v>
      </c>
      <c r="AU82" s="31">
        <v>-2.2440749999999999E-2</v>
      </c>
      <c r="AV82" s="31">
        <v>-1.8452719999999999E-2</v>
      </c>
      <c r="AW82" s="31">
        <v>-1.680241E-2</v>
      </c>
      <c r="AX82" s="31">
        <v>-1.348714E-2</v>
      </c>
      <c r="AY82" s="31">
        <v>-6.438895E-3</v>
      </c>
      <c r="AZ82" s="31">
        <v>-5.254094E-3</v>
      </c>
      <c r="BA82" s="31">
        <v>-8.3228590000000002E-3</v>
      </c>
      <c r="BB82" s="31">
        <v>-1.1806888E-2</v>
      </c>
      <c r="BC82" s="31">
        <v>-7.4395889999999999E-3</v>
      </c>
      <c r="BD82" s="31">
        <v>-7.4395889999999999E-3</v>
      </c>
      <c r="BE82" s="31">
        <v>-1.499077E-2</v>
      </c>
      <c r="BF82" s="31">
        <v>-9.8599499999999993E-3</v>
      </c>
      <c r="BG82" s="31">
        <v>-1.0547275E-2</v>
      </c>
      <c r="BH82" s="31">
        <v>-1.400502E-2</v>
      </c>
      <c r="BI82" s="31">
        <v>-1.294994E-2</v>
      </c>
      <c r="BJ82" s="31">
        <v>-1.400502E-2</v>
      </c>
      <c r="BK82" s="31">
        <v>-1.0547275E-2</v>
      </c>
      <c r="BL82" s="31">
        <v>-6.438895E-3</v>
      </c>
      <c r="BM82" s="31">
        <v>-1.1806888E-2</v>
      </c>
      <c r="BN82" s="31">
        <v>-3.712917E-3</v>
      </c>
      <c r="BO82" s="31">
        <v>-8.3228590000000002E-3</v>
      </c>
      <c r="BP82" s="31">
        <v>-1.400502E-2</v>
      </c>
      <c r="BQ82" s="31">
        <v>-6.438895E-3</v>
      </c>
      <c r="BR82" s="31">
        <v>-8.3228590000000002E-3</v>
      </c>
      <c r="BS82" s="31">
        <v>-8.3228590000000002E-3</v>
      </c>
      <c r="BT82" s="31">
        <v>-9.122883E-3</v>
      </c>
      <c r="BU82" s="31">
        <v>-3.712917E-3</v>
      </c>
      <c r="BV82" s="31">
        <v>-5.254094E-3</v>
      </c>
      <c r="BW82" s="31">
        <v>-1.2390887E-2</v>
      </c>
      <c r="BX82" s="31">
        <v>-8.3228590000000002E-3</v>
      </c>
      <c r="BY82" s="31">
        <v>-1.1806888E-2</v>
      </c>
      <c r="BZ82" s="31">
        <v>-9.8599499999999993E-3</v>
      </c>
      <c r="CA82" s="31">
        <v>-1.400502E-2</v>
      </c>
      <c r="CB82" s="31">
        <v>-1.680241E-2</v>
      </c>
      <c r="CC82" s="31">
        <v>-7.4395889999999999E-3</v>
      </c>
      <c r="CD82" s="31">
        <v>1</v>
      </c>
      <c r="CE82" s="31">
        <v>-9.8599499999999993E-3</v>
      </c>
      <c r="CF82" s="31">
        <v>-8.3228590000000002E-3</v>
      </c>
      <c r="CG82" s="31">
        <v>-1.2390887E-2</v>
      </c>
      <c r="CH82" s="31">
        <v>-1.680241E-2</v>
      </c>
      <c r="CI82" s="31">
        <v>-1.400502E-2</v>
      </c>
      <c r="CJ82" s="31">
        <v>-1.450566E-2</v>
      </c>
      <c r="CK82" s="31">
        <v>-8.3228590000000002E-3</v>
      </c>
      <c r="CL82" s="31">
        <v>-1.450566E-2</v>
      </c>
      <c r="CM82" s="31">
        <v>-9.8599499999999993E-3</v>
      </c>
      <c r="CN82" s="31">
        <v>-9.8599499999999993E-3</v>
      </c>
      <c r="CO82" s="31">
        <v>-7.4395889999999999E-3</v>
      </c>
      <c r="CP82" s="31">
        <v>-9.122883E-3</v>
      </c>
      <c r="CQ82" s="31">
        <v>-3.6625579999999998E-2</v>
      </c>
      <c r="CR82" s="31">
        <v>2.0301400000000001E-2</v>
      </c>
      <c r="CS82" s="31">
        <v>-1.1300144E-2</v>
      </c>
      <c r="CT82" s="31">
        <v>6.0382089999999999E-2</v>
      </c>
      <c r="CU82" s="33">
        <v>6.6700800000000005E-2</v>
      </c>
    </row>
    <row r="83" spans="1:99" ht="15" thickBot="1" x14ac:dyDescent="0.35">
      <c r="A83" s="29" t="s">
        <v>104</v>
      </c>
      <c r="B83" s="53">
        <v>5.8275360000000003E-3</v>
      </c>
      <c r="C83" s="53">
        <v>1.402115E-2</v>
      </c>
      <c r="D83" s="30">
        <v>2.3517699999999999E-2</v>
      </c>
      <c r="E83" s="31">
        <v>-3.447712E-2</v>
      </c>
      <c r="F83" s="31">
        <v>0.12741580999999999</v>
      </c>
      <c r="G83" s="31">
        <v>-8.7860938999999999E-2</v>
      </c>
      <c r="H83" s="31">
        <v>4.6078129999999997E-3</v>
      </c>
      <c r="I83" s="31">
        <v>-0.13158333999999999</v>
      </c>
      <c r="J83" s="31">
        <v>-3.107797E-2</v>
      </c>
      <c r="K83" s="31">
        <v>-4.8823350000000001E-2</v>
      </c>
      <c r="L83" s="31">
        <v>-5.4139643000000001E-2</v>
      </c>
      <c r="M83" s="31">
        <v>-6.2706295300000006E-2</v>
      </c>
      <c r="N83" s="31">
        <v>-2.5101248E-2</v>
      </c>
      <c r="O83" s="31">
        <v>-7.1908422E-2</v>
      </c>
      <c r="P83" s="31">
        <v>-7.8373234E-2</v>
      </c>
      <c r="Q83" s="31">
        <v>-5.0887252000000001E-2</v>
      </c>
      <c r="R83" s="31">
        <v>-4.8825300000000002E-2</v>
      </c>
      <c r="S83" s="31">
        <v>-9.8599499999999993E-3</v>
      </c>
      <c r="T83" s="31">
        <v>-9.8599499999999993E-3</v>
      </c>
      <c r="U83" s="31">
        <v>-9.8599499999999993E-3</v>
      </c>
      <c r="V83" s="31">
        <v>-1.1406589999999999E-2</v>
      </c>
      <c r="W83" s="31">
        <v>-1.0399769999999999E-2</v>
      </c>
      <c r="X83" s="31">
        <v>-1.2776910000000001E-2</v>
      </c>
      <c r="Y83" s="31">
        <v>-1.886388E-2</v>
      </c>
      <c r="Z83" s="31">
        <v>-1.4799939999999999E-2</v>
      </c>
      <c r="AA83" s="31">
        <v>-1.361913E-2</v>
      </c>
      <c r="AB83" s="31">
        <v>-3.27042E-3</v>
      </c>
      <c r="AC83" s="31">
        <v>-8.6848640000000005E-3</v>
      </c>
      <c r="AD83" s="31">
        <v>-7.3309600000000001E-3</v>
      </c>
      <c r="AE83" s="31">
        <v>-6.5529560000000004E-3</v>
      </c>
      <c r="AF83" s="31">
        <v>-7.3309600000000001E-3</v>
      </c>
      <c r="AG83" s="31">
        <v>-9.2902750000000006E-3</v>
      </c>
      <c r="AH83" s="31">
        <v>-1.0914169E-2</v>
      </c>
      <c r="AI83" s="31">
        <v>-1.187977E-2</v>
      </c>
      <c r="AJ83" s="31">
        <v>-1.0914169E-2</v>
      </c>
      <c r="AK83" s="31">
        <v>-3.27042E-3</v>
      </c>
      <c r="AL83" s="31">
        <v>-1.233594E-2</v>
      </c>
      <c r="AM83" s="31">
        <v>-8.0356379999999995E-3</v>
      </c>
      <c r="AN83" s="31">
        <v>-9.8599499999999993E-3</v>
      </c>
      <c r="AO83" s="31">
        <v>-1.792349E-2</v>
      </c>
      <c r="AP83" s="31">
        <v>-1.361913E-2</v>
      </c>
      <c r="AQ83" s="31">
        <v>-1.976632E-2</v>
      </c>
      <c r="AR83" s="31">
        <v>-1.625356E-2</v>
      </c>
      <c r="AS83" s="31">
        <v>-1.0399769999999999E-2</v>
      </c>
      <c r="AT83" s="31">
        <v>-1.4416109999999999E-2</v>
      </c>
      <c r="AU83" s="31">
        <v>-1.976632E-2</v>
      </c>
      <c r="AV83" s="31">
        <v>-1.625356E-2</v>
      </c>
      <c r="AW83" s="31">
        <v>-1.4799939999999999E-2</v>
      </c>
      <c r="AX83" s="31">
        <v>-1.187977E-2</v>
      </c>
      <c r="AY83" s="31">
        <v>-5.671522E-3</v>
      </c>
      <c r="AZ83" s="31">
        <v>-4.6279219999999996E-3</v>
      </c>
      <c r="BA83" s="31">
        <v>-7.3309600000000001E-3</v>
      </c>
      <c r="BB83" s="31">
        <v>-1.0399769999999999E-2</v>
      </c>
      <c r="BC83" s="31">
        <v>-6.5529560000000004E-3</v>
      </c>
      <c r="BD83" s="31">
        <v>-6.5529560000000004E-3</v>
      </c>
      <c r="BE83" s="31">
        <v>-1.3204209999999999E-2</v>
      </c>
      <c r="BF83" s="31">
        <v>-8.6848640000000005E-3</v>
      </c>
      <c r="BG83" s="31">
        <v>-9.2902750000000006E-3</v>
      </c>
      <c r="BH83" s="31">
        <v>-1.233594E-2</v>
      </c>
      <c r="BI83" s="31">
        <v>-1.1406589999999999E-2</v>
      </c>
      <c r="BJ83" s="31">
        <v>-1.233594E-2</v>
      </c>
      <c r="BK83" s="31">
        <v>-9.2902750000000006E-3</v>
      </c>
      <c r="BL83" s="31">
        <v>-5.671522E-3</v>
      </c>
      <c r="BM83" s="31">
        <v>-1.0399769999999999E-2</v>
      </c>
      <c r="BN83" s="31">
        <v>-3.27042E-3</v>
      </c>
      <c r="BO83" s="31">
        <v>-7.3309600000000001E-3</v>
      </c>
      <c r="BP83" s="31">
        <v>-1.233594E-2</v>
      </c>
      <c r="BQ83" s="31">
        <v>-5.671522E-3</v>
      </c>
      <c r="BR83" s="31">
        <v>-7.3309600000000001E-3</v>
      </c>
      <c r="BS83" s="31">
        <v>-7.3309600000000001E-3</v>
      </c>
      <c r="BT83" s="31">
        <v>-8.0356379999999995E-3</v>
      </c>
      <c r="BU83" s="31">
        <v>-3.27042E-3</v>
      </c>
      <c r="BV83" s="31">
        <v>-4.6279219999999996E-3</v>
      </c>
      <c r="BW83" s="31">
        <v>-1.0914169E-2</v>
      </c>
      <c r="BX83" s="31">
        <v>-7.3309600000000001E-3</v>
      </c>
      <c r="BY83" s="31">
        <v>-1.0399769999999999E-2</v>
      </c>
      <c r="BZ83" s="31">
        <v>-8.6848640000000005E-3</v>
      </c>
      <c r="CA83" s="31">
        <v>-1.233594E-2</v>
      </c>
      <c r="CB83" s="31">
        <v>-1.4799939999999999E-2</v>
      </c>
      <c r="CC83" s="31">
        <v>-6.5529560000000004E-3</v>
      </c>
      <c r="CD83" s="31">
        <v>-9.8599499999999993E-3</v>
      </c>
      <c r="CE83" s="31">
        <v>1</v>
      </c>
      <c r="CF83" s="31">
        <v>-7.3309600000000001E-3</v>
      </c>
      <c r="CG83" s="31">
        <v>-1.0914169E-2</v>
      </c>
      <c r="CH83" s="31">
        <v>-1.4799939999999999E-2</v>
      </c>
      <c r="CI83" s="31">
        <v>-1.233594E-2</v>
      </c>
      <c r="CJ83" s="31">
        <v>-1.2776910000000001E-2</v>
      </c>
      <c r="CK83" s="31">
        <v>-7.3309600000000001E-3</v>
      </c>
      <c r="CL83" s="31">
        <v>-1.2776910000000001E-2</v>
      </c>
      <c r="CM83" s="31">
        <v>-8.6848640000000005E-3</v>
      </c>
      <c r="CN83" s="31">
        <v>-8.6848640000000005E-3</v>
      </c>
      <c r="CO83" s="31">
        <v>-6.5529560000000004E-3</v>
      </c>
      <c r="CP83" s="31">
        <v>-8.0356379999999995E-3</v>
      </c>
      <c r="CQ83" s="31">
        <v>-3.2260629999999998E-2</v>
      </c>
      <c r="CR83" s="31">
        <v>4.4508300000000001E-2</v>
      </c>
      <c r="CS83" s="31">
        <v>2.6376566000000001E-2</v>
      </c>
      <c r="CT83" s="31">
        <v>-0.12741580999999999</v>
      </c>
      <c r="CU83" s="33">
        <v>8.7860938999999999E-2</v>
      </c>
    </row>
    <row r="84" spans="1:99" ht="15" thickBot="1" x14ac:dyDescent="0.35">
      <c r="A84" s="29" t="s">
        <v>105</v>
      </c>
      <c r="B84" s="53">
        <v>6.1926990000000003E-3</v>
      </c>
      <c r="C84" s="53">
        <v>1.3376549999999999E-2</v>
      </c>
      <c r="D84" s="30">
        <v>1.8297330000000001E-2</v>
      </c>
      <c r="E84" s="31">
        <v>-1.9538570000000002E-2</v>
      </c>
      <c r="F84" s="31">
        <v>3.4900689999999998E-2</v>
      </c>
      <c r="G84" s="31">
        <v>-7.3287244000000001E-2</v>
      </c>
      <c r="H84" s="31">
        <v>7.8239210000000003E-2</v>
      </c>
      <c r="I84" s="31">
        <v>-0.14307665</v>
      </c>
      <c r="J84" s="31">
        <v>3.6192229999999999E-2</v>
      </c>
      <c r="K84" s="31">
        <v>-4.044176E-2</v>
      </c>
      <c r="L84" s="31">
        <v>-4.4309617000000003E-2</v>
      </c>
      <c r="M84" s="31">
        <v>-8.8636599999999998E-5</v>
      </c>
      <c r="N84" s="31">
        <v>-1.9503189000000001E-2</v>
      </c>
      <c r="O84" s="31">
        <v>-4.3717140000000002E-2</v>
      </c>
      <c r="P84" s="31">
        <v>-5.1875385000000003E-2</v>
      </c>
      <c r="Q84" s="31">
        <v>1.4429432000000001E-2</v>
      </c>
      <c r="R84" s="31">
        <v>-2.0765583000000001E-2</v>
      </c>
      <c r="S84" s="31">
        <v>-8.3228590000000002E-3</v>
      </c>
      <c r="T84" s="31">
        <v>-8.3228590000000002E-3</v>
      </c>
      <c r="U84" s="31">
        <v>-8.3228590000000002E-3</v>
      </c>
      <c r="V84" s="31">
        <v>-9.6283900000000006E-3</v>
      </c>
      <c r="W84" s="31">
        <v>-8.7785250000000006E-3</v>
      </c>
      <c r="X84" s="31">
        <v>-1.0785080000000001E-2</v>
      </c>
      <c r="Y84" s="31">
        <v>-1.5923139999999999E-2</v>
      </c>
      <c r="Z84" s="31">
        <v>-1.249274E-2</v>
      </c>
      <c r="AA84" s="31">
        <v>-1.1496009999999999E-2</v>
      </c>
      <c r="AB84" s="31">
        <v>-2.7605860000000002E-3</v>
      </c>
      <c r="AC84" s="31">
        <v>-7.3309600000000001E-3</v>
      </c>
      <c r="AD84" s="31">
        <v>-6.1881189999999997E-3</v>
      </c>
      <c r="AE84" s="31">
        <v>-5.5313999999999997E-3</v>
      </c>
      <c r="AF84" s="31">
        <v>-6.1881189999999997E-3</v>
      </c>
      <c r="AG84" s="31">
        <v>-7.8419920000000008E-3</v>
      </c>
      <c r="AH84" s="31">
        <v>-9.2127330000000007E-3</v>
      </c>
      <c r="AI84" s="31">
        <v>-1.002781E-2</v>
      </c>
      <c r="AJ84" s="31">
        <v>-9.2127330000000007E-3</v>
      </c>
      <c r="AK84" s="31">
        <v>-2.7605860000000002E-3</v>
      </c>
      <c r="AL84" s="31">
        <v>-1.0412859999999999E-2</v>
      </c>
      <c r="AM84" s="31">
        <v>-6.7829429999999996E-3</v>
      </c>
      <c r="AN84" s="31">
        <v>-8.3228590000000002E-3</v>
      </c>
      <c r="AO84" s="31">
        <v>-1.512935E-2</v>
      </c>
      <c r="AP84" s="31">
        <v>-1.1496009999999999E-2</v>
      </c>
      <c r="AQ84" s="31">
        <v>-1.6684899999999999E-2</v>
      </c>
      <c r="AR84" s="31">
        <v>-1.3719759999999999E-2</v>
      </c>
      <c r="AS84" s="31">
        <v>-8.7785250000000006E-3</v>
      </c>
      <c r="AT84" s="31">
        <v>-1.2168750000000001E-2</v>
      </c>
      <c r="AU84" s="31">
        <v>-1.6684899999999999E-2</v>
      </c>
      <c r="AV84" s="31">
        <v>-1.3719759999999999E-2</v>
      </c>
      <c r="AW84" s="31">
        <v>-1.249274E-2</v>
      </c>
      <c r="AX84" s="31">
        <v>-1.002781E-2</v>
      </c>
      <c r="AY84" s="31">
        <v>-4.787375E-3</v>
      </c>
      <c r="AZ84" s="31">
        <v>-3.9064649999999996E-3</v>
      </c>
      <c r="BA84" s="31">
        <v>-6.1881189999999997E-3</v>
      </c>
      <c r="BB84" s="31">
        <v>-8.7785250000000006E-3</v>
      </c>
      <c r="BC84" s="31">
        <v>-5.5313999999999997E-3</v>
      </c>
      <c r="BD84" s="31">
        <v>-5.5313999999999997E-3</v>
      </c>
      <c r="BE84" s="31">
        <v>-1.1145769999999999E-2</v>
      </c>
      <c r="BF84" s="31">
        <v>-7.3309600000000001E-3</v>
      </c>
      <c r="BG84" s="31">
        <v>-7.8419920000000008E-3</v>
      </c>
      <c r="BH84" s="31">
        <v>-1.0412859999999999E-2</v>
      </c>
      <c r="BI84" s="31">
        <v>-9.6283900000000006E-3</v>
      </c>
      <c r="BJ84" s="31">
        <v>-1.0412859999999999E-2</v>
      </c>
      <c r="BK84" s="31">
        <v>-7.8419920000000008E-3</v>
      </c>
      <c r="BL84" s="31">
        <v>-4.787375E-3</v>
      </c>
      <c r="BM84" s="31">
        <v>-8.7785250000000006E-3</v>
      </c>
      <c r="BN84" s="31">
        <v>-2.7605860000000002E-3</v>
      </c>
      <c r="BO84" s="31">
        <v>-6.1881189999999997E-3</v>
      </c>
      <c r="BP84" s="31">
        <v>-1.0412859999999999E-2</v>
      </c>
      <c r="BQ84" s="31">
        <v>-4.787375E-3</v>
      </c>
      <c r="BR84" s="31">
        <v>-6.1881189999999997E-3</v>
      </c>
      <c r="BS84" s="31">
        <v>-6.1881189999999997E-3</v>
      </c>
      <c r="BT84" s="31">
        <v>-6.7829429999999996E-3</v>
      </c>
      <c r="BU84" s="31">
        <v>-2.7605860000000002E-3</v>
      </c>
      <c r="BV84" s="31">
        <v>-3.9064649999999996E-3</v>
      </c>
      <c r="BW84" s="31">
        <v>-9.2127330000000007E-3</v>
      </c>
      <c r="BX84" s="31">
        <v>-6.1881189999999997E-3</v>
      </c>
      <c r="BY84" s="31">
        <v>-8.7785250000000006E-3</v>
      </c>
      <c r="BZ84" s="31">
        <v>-7.3309600000000001E-3</v>
      </c>
      <c r="CA84" s="31">
        <v>-1.0412859999999999E-2</v>
      </c>
      <c r="CB84" s="31">
        <v>-1.249274E-2</v>
      </c>
      <c r="CC84" s="31">
        <v>-5.5313999999999997E-3</v>
      </c>
      <c r="CD84" s="31">
        <v>-8.3228590000000002E-3</v>
      </c>
      <c r="CE84" s="31">
        <v>-7.3309600000000001E-3</v>
      </c>
      <c r="CF84" s="31">
        <v>1</v>
      </c>
      <c r="CG84" s="31">
        <v>-9.2127330000000007E-3</v>
      </c>
      <c r="CH84" s="31">
        <v>-1.249274E-2</v>
      </c>
      <c r="CI84" s="31">
        <v>-1.0412859999999999E-2</v>
      </c>
      <c r="CJ84" s="31">
        <v>-1.0785080000000001E-2</v>
      </c>
      <c r="CK84" s="31">
        <v>-6.1881189999999997E-3</v>
      </c>
      <c r="CL84" s="31">
        <v>-1.0785080000000001E-2</v>
      </c>
      <c r="CM84" s="31">
        <v>-7.3309600000000001E-3</v>
      </c>
      <c r="CN84" s="31">
        <v>-7.3309600000000001E-3</v>
      </c>
      <c r="CO84" s="31">
        <v>-5.5313999999999997E-3</v>
      </c>
      <c r="CP84" s="31">
        <v>-6.7829429999999996E-3</v>
      </c>
      <c r="CQ84" s="31">
        <v>-2.7231439999999999E-2</v>
      </c>
      <c r="CR84" s="31">
        <v>3.7569789999999999E-2</v>
      </c>
      <c r="CS84" s="31">
        <v>1.8178265999999998E-2</v>
      </c>
      <c r="CT84" s="31">
        <v>-3.4900689999999998E-2</v>
      </c>
      <c r="CU84" s="33">
        <v>7.3287244000000001E-2</v>
      </c>
    </row>
    <row r="85" spans="1:99" ht="15" thickBot="1" x14ac:dyDescent="0.35">
      <c r="A85" s="29" t="s">
        <v>106</v>
      </c>
      <c r="B85" s="53">
        <v>-2.5830562000000001E-2</v>
      </c>
      <c r="C85" s="53">
        <v>-1.5699830000000001E-2</v>
      </c>
      <c r="D85" s="30">
        <v>-2.863684E-2</v>
      </c>
      <c r="E85" s="31">
        <v>-4.362547E-2</v>
      </c>
      <c r="F85" s="31">
        <v>-7.2762370000000007E-2</v>
      </c>
      <c r="G85" s="31">
        <v>4.0868148E-2</v>
      </c>
      <c r="H85" s="31">
        <v>2.9918239999999999E-2</v>
      </c>
      <c r="I85" s="31">
        <v>-4.6224599999999998E-2</v>
      </c>
      <c r="J85" s="31">
        <v>3.5573639999999997E-2</v>
      </c>
      <c r="K85" s="31">
        <v>-7.5266620000000006E-2</v>
      </c>
      <c r="L85" s="31">
        <v>-1.9800899999999999E-3</v>
      </c>
      <c r="M85" s="31">
        <v>4.6212892999999998E-2</v>
      </c>
      <c r="N85" s="31">
        <v>-5.8889299999999997E-3</v>
      </c>
      <c r="O85" s="31">
        <v>2.02367E-3</v>
      </c>
      <c r="P85" s="31">
        <v>-9.7387529999999993E-3</v>
      </c>
      <c r="Q85" s="31">
        <v>5.6431140999999997E-2</v>
      </c>
      <c r="R85" s="31">
        <v>9.2005172999999996E-2</v>
      </c>
      <c r="S85" s="31">
        <v>-1.2390887E-2</v>
      </c>
      <c r="T85" s="31">
        <v>-1.2390887E-2</v>
      </c>
      <c r="U85" s="31">
        <v>-1.2390887E-2</v>
      </c>
      <c r="V85" s="31">
        <v>-1.433453E-2</v>
      </c>
      <c r="W85" s="31">
        <v>-1.3069272E-2</v>
      </c>
      <c r="X85" s="31">
        <v>-1.6056589999999999E-2</v>
      </c>
      <c r="Y85" s="31">
        <v>-2.3706020000000001E-2</v>
      </c>
      <c r="Z85" s="31">
        <v>-1.859891E-2</v>
      </c>
      <c r="AA85" s="31">
        <v>-1.711501E-2</v>
      </c>
      <c r="AB85" s="31">
        <v>-4.1098990000000002E-3</v>
      </c>
      <c r="AC85" s="31">
        <v>-1.0914169E-2</v>
      </c>
      <c r="AD85" s="31">
        <v>-9.2127330000000007E-3</v>
      </c>
      <c r="AE85" s="31">
        <v>-8.2350240000000005E-3</v>
      </c>
      <c r="AF85" s="31">
        <v>-9.2127330000000007E-3</v>
      </c>
      <c r="AG85" s="31">
        <v>-1.1674982E-2</v>
      </c>
      <c r="AH85" s="31">
        <v>-1.3715711E-2</v>
      </c>
      <c r="AI85" s="31">
        <v>-1.492918E-2</v>
      </c>
      <c r="AJ85" s="31">
        <v>-1.3715711E-2</v>
      </c>
      <c r="AK85" s="31">
        <v>-4.1098990000000002E-3</v>
      </c>
      <c r="AL85" s="31">
        <v>-1.5502429999999999E-2</v>
      </c>
      <c r="AM85" s="31">
        <v>-1.0098294000000001E-2</v>
      </c>
      <c r="AN85" s="31">
        <v>-1.2390887E-2</v>
      </c>
      <c r="AO85" s="31">
        <v>-2.2524240000000001E-2</v>
      </c>
      <c r="AP85" s="31">
        <v>-1.711501E-2</v>
      </c>
      <c r="AQ85" s="31">
        <v>-2.48401E-2</v>
      </c>
      <c r="AR85" s="31">
        <v>-2.042567E-2</v>
      </c>
      <c r="AS85" s="31">
        <v>-1.3069272E-2</v>
      </c>
      <c r="AT85" s="31">
        <v>-1.811656E-2</v>
      </c>
      <c r="AU85" s="31">
        <v>-2.48401E-2</v>
      </c>
      <c r="AV85" s="31">
        <v>-2.042567E-2</v>
      </c>
      <c r="AW85" s="31">
        <v>-1.859891E-2</v>
      </c>
      <c r="AX85" s="31">
        <v>-1.492918E-2</v>
      </c>
      <c r="AY85" s="31">
        <v>-7.1273370000000001E-3</v>
      </c>
      <c r="AZ85" s="31">
        <v>-5.8158569999999998E-3</v>
      </c>
      <c r="BA85" s="31">
        <v>-9.2127330000000007E-3</v>
      </c>
      <c r="BB85" s="31">
        <v>-1.3069272E-2</v>
      </c>
      <c r="BC85" s="31">
        <v>-8.2350240000000005E-3</v>
      </c>
      <c r="BD85" s="31">
        <v>-8.2350240000000005E-3</v>
      </c>
      <c r="BE85" s="31">
        <v>-1.659358E-2</v>
      </c>
      <c r="BF85" s="31">
        <v>-1.0914169E-2</v>
      </c>
      <c r="BG85" s="31">
        <v>-1.1674982E-2</v>
      </c>
      <c r="BH85" s="31">
        <v>-1.5502429999999999E-2</v>
      </c>
      <c r="BI85" s="31">
        <v>-1.433453E-2</v>
      </c>
      <c r="BJ85" s="31">
        <v>-1.5502429999999999E-2</v>
      </c>
      <c r="BK85" s="31">
        <v>-1.1674982E-2</v>
      </c>
      <c r="BL85" s="31">
        <v>-7.1273370000000001E-3</v>
      </c>
      <c r="BM85" s="31">
        <v>-1.3069272E-2</v>
      </c>
      <c r="BN85" s="31">
        <v>-4.1098990000000002E-3</v>
      </c>
      <c r="BO85" s="31">
        <v>-9.2127330000000007E-3</v>
      </c>
      <c r="BP85" s="31">
        <v>-1.5502429999999999E-2</v>
      </c>
      <c r="BQ85" s="31">
        <v>-7.1273370000000001E-3</v>
      </c>
      <c r="BR85" s="31">
        <v>-9.2127330000000007E-3</v>
      </c>
      <c r="BS85" s="31">
        <v>-9.2127330000000007E-3</v>
      </c>
      <c r="BT85" s="31">
        <v>-1.0098294000000001E-2</v>
      </c>
      <c r="BU85" s="31">
        <v>-4.1098990000000002E-3</v>
      </c>
      <c r="BV85" s="31">
        <v>-5.8158569999999998E-3</v>
      </c>
      <c r="BW85" s="31">
        <v>-1.3715711E-2</v>
      </c>
      <c r="BX85" s="31">
        <v>-9.2127330000000007E-3</v>
      </c>
      <c r="BY85" s="31">
        <v>-1.3069272E-2</v>
      </c>
      <c r="BZ85" s="31">
        <v>-1.0914169E-2</v>
      </c>
      <c r="CA85" s="31">
        <v>-1.5502429999999999E-2</v>
      </c>
      <c r="CB85" s="31">
        <v>-1.859891E-2</v>
      </c>
      <c r="CC85" s="31">
        <v>-8.2350240000000005E-3</v>
      </c>
      <c r="CD85" s="31">
        <v>-1.2390887E-2</v>
      </c>
      <c r="CE85" s="31">
        <v>-1.0914169E-2</v>
      </c>
      <c r="CF85" s="31">
        <v>-9.2127330000000007E-3</v>
      </c>
      <c r="CG85" s="31">
        <v>1</v>
      </c>
      <c r="CH85" s="31">
        <v>-1.859891E-2</v>
      </c>
      <c r="CI85" s="31">
        <v>-1.5502429999999999E-2</v>
      </c>
      <c r="CJ85" s="31">
        <v>-1.6056589999999999E-2</v>
      </c>
      <c r="CK85" s="31">
        <v>-9.2127330000000007E-3</v>
      </c>
      <c r="CL85" s="31">
        <v>-1.6056589999999999E-2</v>
      </c>
      <c r="CM85" s="31">
        <v>-1.0914169E-2</v>
      </c>
      <c r="CN85" s="31">
        <v>-1.0914169E-2</v>
      </c>
      <c r="CO85" s="31">
        <v>-8.2350240000000005E-3</v>
      </c>
      <c r="CP85" s="31">
        <v>-1.0098294000000001E-2</v>
      </c>
      <c r="CQ85" s="31">
        <v>-4.0541559999999997E-2</v>
      </c>
      <c r="CR85" s="31">
        <v>5.5933070000000001E-2</v>
      </c>
      <c r="CS85" s="31">
        <v>-1.5562925E-2</v>
      </c>
      <c r="CT85" s="31">
        <v>7.2762370000000007E-2</v>
      </c>
      <c r="CU85" s="33">
        <v>-4.0868148E-2</v>
      </c>
    </row>
    <row r="86" spans="1:99" ht="15" thickBot="1" x14ac:dyDescent="0.35">
      <c r="A86" s="29" t="s">
        <v>107</v>
      </c>
      <c r="B86" s="53">
        <v>-2.3152554999999998E-2</v>
      </c>
      <c r="C86" s="53">
        <v>-1.085611E-2</v>
      </c>
      <c r="D86" s="30">
        <v>-0.10243475</v>
      </c>
      <c r="E86" s="31">
        <v>-7.6049210000000006E-2</v>
      </c>
      <c r="F86" s="31">
        <v>-0.1464965</v>
      </c>
      <c r="G86" s="31">
        <v>0.20316934</v>
      </c>
      <c r="H86" s="31">
        <v>-0.12314976699999999</v>
      </c>
      <c r="I86" s="31">
        <v>-6.4954869999999998E-2</v>
      </c>
      <c r="J86" s="31">
        <v>-6.7331890000000005E-2</v>
      </c>
      <c r="K86" s="31">
        <v>-0.12923702000000001</v>
      </c>
      <c r="L86" s="31">
        <v>-2.224394E-2</v>
      </c>
      <c r="M86" s="31">
        <v>2.6984838300000001E-2</v>
      </c>
      <c r="N86" s="31">
        <v>6.4802118000000006E-2</v>
      </c>
      <c r="O86" s="31">
        <v>5.3401945999999999E-2</v>
      </c>
      <c r="P86" s="31">
        <v>0.13093463399999999</v>
      </c>
      <c r="Q86" s="31">
        <v>-5.2769499999999999E-3</v>
      </c>
      <c r="R86" s="31">
        <v>0.17270692300000001</v>
      </c>
      <c r="S86" s="31">
        <v>-1.6802411999999999E-2</v>
      </c>
      <c r="T86" s="31">
        <v>-1.6802411999999999E-2</v>
      </c>
      <c r="U86" s="31">
        <v>-1.6802411999999999E-2</v>
      </c>
      <c r="V86" s="31">
        <v>-1.9438049999999998E-2</v>
      </c>
      <c r="W86" s="31">
        <v>-1.7722321999999999E-2</v>
      </c>
      <c r="X86" s="31">
        <v>-2.1773219999999999E-2</v>
      </c>
      <c r="Y86" s="31">
        <v>-3.2146069999999999E-2</v>
      </c>
      <c r="Z86" s="31">
        <v>-2.5220679999999999E-2</v>
      </c>
      <c r="AA86" s="31">
        <v>-2.320846E-2</v>
      </c>
      <c r="AB86" s="31">
        <v>-5.5731460000000002E-3</v>
      </c>
      <c r="AC86" s="31">
        <v>-1.4799938E-2</v>
      </c>
      <c r="AD86" s="31">
        <v>-1.2492741E-2</v>
      </c>
      <c r="AE86" s="31">
        <v>-1.1166939000000001E-2</v>
      </c>
      <c r="AF86" s="31">
        <v>-1.2492741E-2</v>
      </c>
      <c r="AG86" s="31">
        <v>-1.5831623999999999E-2</v>
      </c>
      <c r="AH86" s="31">
        <v>-1.8598913000000002E-2</v>
      </c>
      <c r="AI86" s="31">
        <v>-2.0244410000000001E-2</v>
      </c>
      <c r="AJ86" s="31">
        <v>-1.8598913000000002E-2</v>
      </c>
      <c r="AK86" s="31">
        <v>-5.5731460000000002E-3</v>
      </c>
      <c r="AL86" s="31">
        <v>-2.102176E-2</v>
      </c>
      <c r="AM86" s="31">
        <v>-1.3693588E-2</v>
      </c>
      <c r="AN86" s="31">
        <v>-1.6802411999999999E-2</v>
      </c>
      <c r="AO86" s="31">
        <v>-3.0543540000000001E-2</v>
      </c>
      <c r="AP86" s="31">
        <v>-2.320846E-2</v>
      </c>
      <c r="AQ86" s="31">
        <v>-3.3683919999999999E-2</v>
      </c>
      <c r="AR86" s="31">
        <v>-2.7697820000000001E-2</v>
      </c>
      <c r="AS86" s="31">
        <v>-1.7722321999999999E-2</v>
      </c>
      <c r="AT86" s="31">
        <v>-2.4566589999999999E-2</v>
      </c>
      <c r="AU86" s="31">
        <v>-3.3683919999999999E-2</v>
      </c>
      <c r="AV86" s="31">
        <v>-2.7697820000000001E-2</v>
      </c>
      <c r="AW86" s="31">
        <v>-2.5220679999999999E-2</v>
      </c>
      <c r="AX86" s="31">
        <v>-2.0244410000000001E-2</v>
      </c>
      <c r="AY86" s="31">
        <v>-9.6648810000000002E-3</v>
      </c>
      <c r="AZ86" s="31">
        <v>-7.8864759999999999E-3</v>
      </c>
      <c r="BA86" s="31">
        <v>-1.2492741E-2</v>
      </c>
      <c r="BB86" s="31">
        <v>-1.7722321999999999E-2</v>
      </c>
      <c r="BC86" s="31">
        <v>-1.1166939000000001E-2</v>
      </c>
      <c r="BD86" s="31">
        <v>-1.1166939000000001E-2</v>
      </c>
      <c r="BE86" s="31">
        <v>-2.2501380000000001E-2</v>
      </c>
      <c r="BF86" s="31">
        <v>-1.4799938E-2</v>
      </c>
      <c r="BG86" s="31">
        <v>-1.5831623999999999E-2</v>
      </c>
      <c r="BH86" s="31">
        <v>-2.102176E-2</v>
      </c>
      <c r="BI86" s="31">
        <v>-1.9438049999999998E-2</v>
      </c>
      <c r="BJ86" s="31">
        <v>-2.102176E-2</v>
      </c>
      <c r="BK86" s="31">
        <v>-1.5831623999999999E-2</v>
      </c>
      <c r="BL86" s="31">
        <v>-9.6648810000000002E-3</v>
      </c>
      <c r="BM86" s="31">
        <v>-1.7722321999999999E-2</v>
      </c>
      <c r="BN86" s="31">
        <v>-5.5731460000000002E-3</v>
      </c>
      <c r="BO86" s="31">
        <v>-1.2492741E-2</v>
      </c>
      <c r="BP86" s="31">
        <v>-2.102176E-2</v>
      </c>
      <c r="BQ86" s="31">
        <v>-9.6648810000000002E-3</v>
      </c>
      <c r="BR86" s="31">
        <v>-1.2492741E-2</v>
      </c>
      <c r="BS86" s="31">
        <v>-1.2492741E-2</v>
      </c>
      <c r="BT86" s="31">
        <v>-1.3693588E-2</v>
      </c>
      <c r="BU86" s="31">
        <v>-5.5731460000000002E-3</v>
      </c>
      <c r="BV86" s="31">
        <v>-7.8864759999999999E-3</v>
      </c>
      <c r="BW86" s="31">
        <v>-1.8598913000000002E-2</v>
      </c>
      <c r="BX86" s="31">
        <v>-1.2492741E-2</v>
      </c>
      <c r="BY86" s="31">
        <v>-1.7722321999999999E-2</v>
      </c>
      <c r="BZ86" s="31">
        <v>-1.4799938E-2</v>
      </c>
      <c r="CA86" s="31">
        <v>-2.102176E-2</v>
      </c>
      <c r="CB86" s="31">
        <v>-2.5220679999999999E-2</v>
      </c>
      <c r="CC86" s="31">
        <v>-1.1166939000000001E-2</v>
      </c>
      <c r="CD86" s="31">
        <v>-1.6802411999999999E-2</v>
      </c>
      <c r="CE86" s="31">
        <v>-1.4799938E-2</v>
      </c>
      <c r="CF86" s="31">
        <v>-1.2492741E-2</v>
      </c>
      <c r="CG86" s="31">
        <v>-1.8598913000000002E-2</v>
      </c>
      <c r="CH86" s="31">
        <v>1</v>
      </c>
      <c r="CI86" s="31">
        <v>-2.102176E-2</v>
      </c>
      <c r="CJ86" s="31">
        <v>-2.1773219999999999E-2</v>
      </c>
      <c r="CK86" s="31">
        <v>-1.2492741E-2</v>
      </c>
      <c r="CL86" s="31">
        <v>-2.1773219999999999E-2</v>
      </c>
      <c r="CM86" s="31">
        <v>-1.4799938E-2</v>
      </c>
      <c r="CN86" s="31">
        <v>-1.4799938E-2</v>
      </c>
      <c r="CO86" s="31">
        <v>-1.1166939000000001E-2</v>
      </c>
      <c r="CP86" s="31">
        <v>-1.3693588E-2</v>
      </c>
      <c r="CQ86" s="31">
        <v>-5.4975570000000001E-2</v>
      </c>
      <c r="CR86" s="31">
        <v>5.5428520000000002E-2</v>
      </c>
      <c r="CS86" s="31">
        <v>-0.100081525</v>
      </c>
      <c r="CT86" s="31">
        <v>0.1464965</v>
      </c>
      <c r="CU86" s="33">
        <v>-0.20316934</v>
      </c>
    </row>
    <row r="87" spans="1:99" ht="15" thickBot="1" x14ac:dyDescent="0.35">
      <c r="A87" s="29" t="s">
        <v>108</v>
      </c>
      <c r="B87" s="53">
        <v>-8.2960066999999998E-2</v>
      </c>
      <c r="C87" s="53">
        <v>-8.0638420000000002E-2</v>
      </c>
      <c r="D87" s="30">
        <v>-0.11978671</v>
      </c>
      <c r="E87" s="31">
        <v>-5.7955220000000002E-2</v>
      </c>
      <c r="F87" s="31">
        <v>-0.12157041</v>
      </c>
      <c r="G87" s="31">
        <v>0.168196702</v>
      </c>
      <c r="H87" s="31">
        <v>-0.103301511</v>
      </c>
      <c r="I87" s="31">
        <v>5.599498E-2</v>
      </c>
      <c r="J87" s="31">
        <v>-4.1330779999999998E-2</v>
      </c>
      <c r="K87" s="31">
        <v>-0.10852712</v>
      </c>
      <c r="L87" s="31">
        <v>1.06437E-4</v>
      </c>
      <c r="M87" s="31">
        <v>3.7716530300000002E-2</v>
      </c>
      <c r="N87" s="31">
        <v>2.9322455000000001E-2</v>
      </c>
      <c r="O87" s="31">
        <v>7.5647431000000001E-2</v>
      </c>
      <c r="P87" s="31">
        <v>0.13227894300000001</v>
      </c>
      <c r="Q87" s="31">
        <v>6.761759E-3</v>
      </c>
      <c r="R87" s="31">
        <v>8.9760229999999996E-2</v>
      </c>
      <c r="S87" s="31">
        <v>-1.4005024E-2</v>
      </c>
      <c r="T87" s="31">
        <v>-1.4005024E-2</v>
      </c>
      <c r="U87" s="31">
        <v>-1.4005024E-2</v>
      </c>
      <c r="V87" s="31">
        <v>-1.6201859999999998E-2</v>
      </c>
      <c r="W87" s="31">
        <v>-1.4771780999999999E-2</v>
      </c>
      <c r="X87" s="31">
        <v>-1.8148250000000001E-2</v>
      </c>
      <c r="Y87" s="31">
        <v>-2.6794160000000001E-2</v>
      </c>
      <c r="Z87" s="31">
        <v>-2.102176E-2</v>
      </c>
      <c r="AA87" s="31">
        <v>-1.9344549999999999E-2</v>
      </c>
      <c r="AB87" s="31">
        <v>-4.645288E-3</v>
      </c>
      <c r="AC87" s="31">
        <v>-1.2335937E-2</v>
      </c>
      <c r="AD87" s="31">
        <v>-1.0412858000000001E-2</v>
      </c>
      <c r="AE87" s="31">
        <v>-9.3077850000000007E-3</v>
      </c>
      <c r="AF87" s="31">
        <v>-1.0412858000000001E-2</v>
      </c>
      <c r="AG87" s="31">
        <v>-1.3195859000000001E-2</v>
      </c>
      <c r="AH87" s="31">
        <v>-1.5502429999999999E-2</v>
      </c>
      <c r="AI87" s="31">
        <v>-1.6873969999999999E-2</v>
      </c>
      <c r="AJ87" s="31">
        <v>-1.5502429999999999E-2</v>
      </c>
      <c r="AK87" s="31">
        <v>-4.645288E-3</v>
      </c>
      <c r="AL87" s="31">
        <v>-1.75219E-2</v>
      </c>
      <c r="AM87" s="31">
        <v>-1.141378E-2</v>
      </c>
      <c r="AN87" s="31">
        <v>-1.4005024E-2</v>
      </c>
      <c r="AO87" s="31">
        <v>-2.5458430000000001E-2</v>
      </c>
      <c r="AP87" s="31">
        <v>-1.9344549999999999E-2</v>
      </c>
      <c r="AQ87" s="31">
        <v>-2.807598E-2</v>
      </c>
      <c r="AR87" s="31">
        <v>-2.308648E-2</v>
      </c>
      <c r="AS87" s="31">
        <v>-1.4771780999999999E-2</v>
      </c>
      <c r="AT87" s="31">
        <v>-2.0476569999999999E-2</v>
      </c>
      <c r="AU87" s="31">
        <v>-2.807598E-2</v>
      </c>
      <c r="AV87" s="31">
        <v>-2.308648E-2</v>
      </c>
      <c r="AW87" s="31">
        <v>-2.102176E-2</v>
      </c>
      <c r="AX87" s="31">
        <v>-1.6873969999999999E-2</v>
      </c>
      <c r="AY87" s="31">
        <v>-8.0558009999999996E-3</v>
      </c>
      <c r="AZ87" s="31">
        <v>-6.5734779999999998E-3</v>
      </c>
      <c r="BA87" s="31">
        <v>-1.0412858000000001E-2</v>
      </c>
      <c r="BB87" s="31">
        <v>-1.4771780999999999E-2</v>
      </c>
      <c r="BC87" s="31">
        <v>-9.3077850000000007E-3</v>
      </c>
      <c r="BD87" s="31">
        <v>-9.3077850000000007E-3</v>
      </c>
      <c r="BE87" s="31">
        <v>-1.8755190000000001E-2</v>
      </c>
      <c r="BF87" s="31">
        <v>-1.2335937E-2</v>
      </c>
      <c r="BG87" s="31">
        <v>-1.3195859000000001E-2</v>
      </c>
      <c r="BH87" s="31">
        <v>-1.75219E-2</v>
      </c>
      <c r="BI87" s="31">
        <v>-1.6201859999999998E-2</v>
      </c>
      <c r="BJ87" s="31">
        <v>-1.75219E-2</v>
      </c>
      <c r="BK87" s="31">
        <v>-1.3195859000000001E-2</v>
      </c>
      <c r="BL87" s="31">
        <v>-8.0558009999999996E-3</v>
      </c>
      <c r="BM87" s="31">
        <v>-1.4771780999999999E-2</v>
      </c>
      <c r="BN87" s="31">
        <v>-4.645288E-3</v>
      </c>
      <c r="BO87" s="31">
        <v>-1.0412858000000001E-2</v>
      </c>
      <c r="BP87" s="31">
        <v>-1.75219E-2</v>
      </c>
      <c r="BQ87" s="31">
        <v>-8.0558009999999996E-3</v>
      </c>
      <c r="BR87" s="31">
        <v>-1.0412858000000001E-2</v>
      </c>
      <c r="BS87" s="31">
        <v>-1.0412858000000001E-2</v>
      </c>
      <c r="BT87" s="31">
        <v>-1.141378E-2</v>
      </c>
      <c r="BU87" s="31">
        <v>-4.645288E-3</v>
      </c>
      <c r="BV87" s="31">
        <v>-6.5734779999999998E-3</v>
      </c>
      <c r="BW87" s="31">
        <v>-1.5502429999999999E-2</v>
      </c>
      <c r="BX87" s="31">
        <v>-1.0412858000000001E-2</v>
      </c>
      <c r="BY87" s="31">
        <v>-1.4771780999999999E-2</v>
      </c>
      <c r="BZ87" s="31">
        <v>-1.2335937E-2</v>
      </c>
      <c r="CA87" s="31">
        <v>-1.75219E-2</v>
      </c>
      <c r="CB87" s="31">
        <v>-2.102176E-2</v>
      </c>
      <c r="CC87" s="31">
        <v>-9.3077850000000007E-3</v>
      </c>
      <c r="CD87" s="31">
        <v>-1.4005024E-2</v>
      </c>
      <c r="CE87" s="31">
        <v>-1.2335937E-2</v>
      </c>
      <c r="CF87" s="31">
        <v>-1.0412858000000001E-2</v>
      </c>
      <c r="CG87" s="31">
        <v>-1.5502429999999999E-2</v>
      </c>
      <c r="CH87" s="31">
        <v>-2.102176E-2</v>
      </c>
      <c r="CI87" s="31">
        <v>1</v>
      </c>
      <c r="CJ87" s="31">
        <v>-1.8148250000000001E-2</v>
      </c>
      <c r="CK87" s="31">
        <v>-1.0412858000000001E-2</v>
      </c>
      <c r="CL87" s="31">
        <v>-1.8148250000000001E-2</v>
      </c>
      <c r="CM87" s="31">
        <v>-1.2335937E-2</v>
      </c>
      <c r="CN87" s="31">
        <v>-1.2335937E-2</v>
      </c>
      <c r="CO87" s="31">
        <v>-9.3077850000000007E-3</v>
      </c>
      <c r="CP87" s="31">
        <v>-1.141378E-2</v>
      </c>
      <c r="CQ87" s="31">
        <v>1.534952E-2</v>
      </c>
      <c r="CR87" s="31">
        <v>6.3219360000000002E-2</v>
      </c>
      <c r="CS87" s="31">
        <v>-0.101246816</v>
      </c>
      <c r="CT87" s="31">
        <v>0.12157041</v>
      </c>
      <c r="CU87" s="33">
        <v>-0.168196702</v>
      </c>
    </row>
    <row r="88" spans="1:99" ht="15" thickBot="1" x14ac:dyDescent="0.35">
      <c r="A88" s="29" t="s">
        <v>109</v>
      </c>
      <c r="B88" s="53">
        <v>-7.5284798E-2</v>
      </c>
      <c r="C88" s="53">
        <v>-7.1783689999999997E-2</v>
      </c>
      <c r="D88" s="30">
        <v>-7.5455209999999995E-2</v>
      </c>
      <c r="E88" s="31">
        <v>-6.361116E-2</v>
      </c>
      <c r="F88" s="31">
        <v>-0.12521890999999999</v>
      </c>
      <c r="G88" s="31">
        <v>0.17463353500000001</v>
      </c>
      <c r="H88" s="31">
        <v>-0.106714674</v>
      </c>
      <c r="I88" s="31">
        <v>3.2086169999999997E-2</v>
      </c>
      <c r="J88" s="31">
        <v>-7.7812759999999995E-2</v>
      </c>
      <c r="K88" s="31">
        <v>-7.4055330000000003E-2</v>
      </c>
      <c r="L88" s="31">
        <v>4.0486447000000002E-2</v>
      </c>
      <c r="M88" s="31">
        <v>3.5626491099999998E-2</v>
      </c>
      <c r="N88" s="31">
        <v>-1.9144984E-2</v>
      </c>
      <c r="O88" s="31">
        <v>0.112913234</v>
      </c>
      <c r="P88" s="31">
        <v>0.104092421</v>
      </c>
      <c r="Q88" s="31">
        <v>1.226443E-2</v>
      </c>
      <c r="R88" s="31">
        <v>0.14152277799999999</v>
      </c>
      <c r="S88" s="31">
        <v>-1.4505657E-2</v>
      </c>
      <c r="T88" s="31">
        <v>-1.4505657E-2</v>
      </c>
      <c r="U88" s="31">
        <v>-1.4505657E-2</v>
      </c>
      <c r="V88" s="31">
        <v>-1.6781029999999999E-2</v>
      </c>
      <c r="W88" s="31">
        <v>-1.5299823000000001E-2</v>
      </c>
      <c r="X88" s="31">
        <v>-1.879699E-2</v>
      </c>
      <c r="Y88" s="31">
        <v>-2.7751959999999999E-2</v>
      </c>
      <c r="Z88" s="31">
        <v>-2.1773219999999999E-2</v>
      </c>
      <c r="AA88" s="31">
        <v>-2.003605E-2</v>
      </c>
      <c r="AB88" s="31">
        <v>-4.8113410000000002E-3</v>
      </c>
      <c r="AC88" s="31">
        <v>-1.2776905999999999E-2</v>
      </c>
      <c r="AD88" s="31">
        <v>-1.0785083000000001E-2</v>
      </c>
      <c r="AE88" s="31">
        <v>-9.6405080000000008E-3</v>
      </c>
      <c r="AF88" s="31">
        <v>-1.0785083000000001E-2</v>
      </c>
      <c r="AG88" s="31">
        <v>-1.3667568E-2</v>
      </c>
      <c r="AH88" s="31">
        <v>-1.6056590999999999E-2</v>
      </c>
      <c r="AI88" s="31">
        <v>-1.7477159999999999E-2</v>
      </c>
      <c r="AJ88" s="31">
        <v>-1.6056590999999999E-2</v>
      </c>
      <c r="AK88" s="31">
        <v>-4.8113410000000002E-3</v>
      </c>
      <c r="AL88" s="31">
        <v>-1.8148250000000001E-2</v>
      </c>
      <c r="AM88" s="31">
        <v>-1.1821785E-2</v>
      </c>
      <c r="AN88" s="31">
        <v>-1.4505657E-2</v>
      </c>
      <c r="AO88" s="31">
        <v>-2.636848E-2</v>
      </c>
      <c r="AP88" s="31">
        <v>-2.003605E-2</v>
      </c>
      <c r="AQ88" s="31">
        <v>-2.9079600000000001E-2</v>
      </c>
      <c r="AR88" s="31">
        <v>-2.3911749999999999E-2</v>
      </c>
      <c r="AS88" s="31">
        <v>-1.5299823000000001E-2</v>
      </c>
      <c r="AT88" s="31">
        <v>-2.1208540000000001E-2</v>
      </c>
      <c r="AU88" s="31">
        <v>-2.9079600000000001E-2</v>
      </c>
      <c r="AV88" s="31">
        <v>-2.3911749999999999E-2</v>
      </c>
      <c r="AW88" s="31">
        <v>-2.1773219999999999E-2</v>
      </c>
      <c r="AX88" s="31">
        <v>-1.7477159999999999E-2</v>
      </c>
      <c r="AY88" s="31">
        <v>-8.3437700000000004E-3</v>
      </c>
      <c r="AZ88" s="31">
        <v>-6.8084579999999999E-3</v>
      </c>
      <c r="BA88" s="31">
        <v>-1.0785083000000001E-2</v>
      </c>
      <c r="BB88" s="31">
        <v>-1.5299823000000001E-2</v>
      </c>
      <c r="BC88" s="31">
        <v>-9.6405080000000008E-3</v>
      </c>
      <c r="BD88" s="31">
        <v>-9.6405080000000008E-3</v>
      </c>
      <c r="BE88" s="31">
        <v>-1.9425629999999999E-2</v>
      </c>
      <c r="BF88" s="31">
        <v>-1.2776905999999999E-2</v>
      </c>
      <c r="BG88" s="31">
        <v>-1.3667568E-2</v>
      </c>
      <c r="BH88" s="31">
        <v>-1.8148250000000001E-2</v>
      </c>
      <c r="BI88" s="31">
        <v>-1.6781029999999999E-2</v>
      </c>
      <c r="BJ88" s="31">
        <v>-1.8148250000000001E-2</v>
      </c>
      <c r="BK88" s="31">
        <v>-1.3667568E-2</v>
      </c>
      <c r="BL88" s="31">
        <v>-8.3437700000000004E-3</v>
      </c>
      <c r="BM88" s="31">
        <v>-1.5299823000000001E-2</v>
      </c>
      <c r="BN88" s="31">
        <v>-4.8113410000000002E-3</v>
      </c>
      <c r="BO88" s="31">
        <v>-1.0785083000000001E-2</v>
      </c>
      <c r="BP88" s="31">
        <v>-1.8148250000000001E-2</v>
      </c>
      <c r="BQ88" s="31">
        <v>-8.3437700000000004E-3</v>
      </c>
      <c r="BR88" s="31">
        <v>-1.0785083000000001E-2</v>
      </c>
      <c r="BS88" s="31">
        <v>-1.0785083000000001E-2</v>
      </c>
      <c r="BT88" s="31">
        <v>-1.1821785E-2</v>
      </c>
      <c r="BU88" s="31">
        <v>-4.8113410000000002E-3</v>
      </c>
      <c r="BV88" s="31">
        <v>-6.8084579999999999E-3</v>
      </c>
      <c r="BW88" s="31">
        <v>-1.6056590999999999E-2</v>
      </c>
      <c r="BX88" s="31">
        <v>-1.0785083000000001E-2</v>
      </c>
      <c r="BY88" s="31">
        <v>-1.5299823000000001E-2</v>
      </c>
      <c r="BZ88" s="31">
        <v>-1.2776905999999999E-2</v>
      </c>
      <c r="CA88" s="31">
        <v>-1.8148250000000001E-2</v>
      </c>
      <c r="CB88" s="31">
        <v>-2.1773219999999999E-2</v>
      </c>
      <c r="CC88" s="31">
        <v>-9.6405080000000008E-3</v>
      </c>
      <c r="CD88" s="31">
        <v>-1.4505657E-2</v>
      </c>
      <c r="CE88" s="31">
        <v>-1.2776905999999999E-2</v>
      </c>
      <c r="CF88" s="31">
        <v>-1.0785083000000001E-2</v>
      </c>
      <c r="CG88" s="31">
        <v>-1.6056590999999999E-2</v>
      </c>
      <c r="CH88" s="31">
        <v>-2.1773219999999999E-2</v>
      </c>
      <c r="CI88" s="31">
        <v>-1.8148250000000001E-2</v>
      </c>
      <c r="CJ88" s="31">
        <v>1</v>
      </c>
      <c r="CK88" s="31">
        <v>-1.0785083000000001E-2</v>
      </c>
      <c r="CL88" s="31">
        <v>-1.879699E-2</v>
      </c>
      <c r="CM88" s="31">
        <v>-1.2776905999999999E-2</v>
      </c>
      <c r="CN88" s="31">
        <v>-1.2776905999999999E-2</v>
      </c>
      <c r="CO88" s="31">
        <v>-9.6405080000000008E-3</v>
      </c>
      <c r="CP88" s="31">
        <v>-1.1821785E-2</v>
      </c>
      <c r="CQ88" s="31">
        <v>-1.7893289999999999E-2</v>
      </c>
      <c r="CR88" s="31">
        <v>6.5479239999999994E-2</v>
      </c>
      <c r="CS88" s="31">
        <v>-4.8860237000000001E-2</v>
      </c>
      <c r="CT88" s="31">
        <v>0.12521890999999999</v>
      </c>
      <c r="CU88" s="33">
        <v>-0.17463353500000001</v>
      </c>
    </row>
    <row r="89" spans="1:99" ht="15" thickBot="1" x14ac:dyDescent="0.35">
      <c r="A89" s="29" t="s">
        <v>110</v>
      </c>
      <c r="B89" s="53">
        <v>4.2958187000000002E-2</v>
      </c>
      <c r="C89" s="53">
        <v>4.8245049999999998E-2</v>
      </c>
      <c r="D89" s="30">
        <v>2.9492609999999999E-2</v>
      </c>
      <c r="E89" s="31">
        <v>-2.4395279999999998E-2</v>
      </c>
      <c r="F89" s="31">
        <v>1.7994019999999999E-2</v>
      </c>
      <c r="G89" s="31">
        <v>-1.573313E-3</v>
      </c>
      <c r="H89" s="31">
        <v>-9.2797839999999993E-3</v>
      </c>
      <c r="I89" s="31">
        <v>-0.16991484000000001</v>
      </c>
      <c r="J89" s="31">
        <v>-3.4271419999999997E-2</v>
      </c>
      <c r="K89" s="31">
        <v>-1.8926889999999998E-2</v>
      </c>
      <c r="L89" s="31">
        <v>-4.5703590000000002E-2</v>
      </c>
      <c r="M89" s="31">
        <v>-4.5358728199999997E-2</v>
      </c>
      <c r="N89" s="31">
        <v>-7.708426E-3</v>
      </c>
      <c r="O89" s="31">
        <v>-4.6558634000000002E-2</v>
      </c>
      <c r="P89" s="31">
        <v>-5.2862997000000002E-2</v>
      </c>
      <c r="Q89" s="31">
        <v>-3.7970442E-2</v>
      </c>
      <c r="R89" s="31">
        <v>1.6039738000000001E-2</v>
      </c>
      <c r="S89" s="31">
        <v>-8.3228590000000002E-3</v>
      </c>
      <c r="T89" s="31">
        <v>-8.3228590000000002E-3</v>
      </c>
      <c r="U89" s="31">
        <v>-8.3228590000000002E-3</v>
      </c>
      <c r="V89" s="31">
        <v>-9.6283900000000006E-3</v>
      </c>
      <c r="W89" s="31">
        <v>-8.7785250000000006E-3</v>
      </c>
      <c r="X89" s="31">
        <v>-1.0785080000000001E-2</v>
      </c>
      <c r="Y89" s="31">
        <v>-1.5923139999999999E-2</v>
      </c>
      <c r="Z89" s="31">
        <v>-1.249274E-2</v>
      </c>
      <c r="AA89" s="31">
        <v>-1.1496009999999999E-2</v>
      </c>
      <c r="AB89" s="31">
        <v>-2.7605860000000002E-3</v>
      </c>
      <c r="AC89" s="31">
        <v>-7.3309600000000001E-3</v>
      </c>
      <c r="AD89" s="31">
        <v>-6.1881189999999997E-3</v>
      </c>
      <c r="AE89" s="31">
        <v>-5.5313999999999997E-3</v>
      </c>
      <c r="AF89" s="31">
        <v>-6.1881189999999997E-3</v>
      </c>
      <c r="AG89" s="31">
        <v>-7.8419920000000008E-3</v>
      </c>
      <c r="AH89" s="31">
        <v>-9.2127330000000007E-3</v>
      </c>
      <c r="AI89" s="31">
        <v>-1.002781E-2</v>
      </c>
      <c r="AJ89" s="31">
        <v>-9.2127330000000007E-3</v>
      </c>
      <c r="AK89" s="31">
        <v>-2.7605860000000002E-3</v>
      </c>
      <c r="AL89" s="31">
        <v>-1.0412859999999999E-2</v>
      </c>
      <c r="AM89" s="31">
        <v>-6.7829429999999996E-3</v>
      </c>
      <c r="AN89" s="31">
        <v>-8.3228590000000002E-3</v>
      </c>
      <c r="AO89" s="31">
        <v>-1.512935E-2</v>
      </c>
      <c r="AP89" s="31">
        <v>-1.1496009999999999E-2</v>
      </c>
      <c r="AQ89" s="31">
        <v>-1.6684899999999999E-2</v>
      </c>
      <c r="AR89" s="31">
        <v>-1.3719759999999999E-2</v>
      </c>
      <c r="AS89" s="31">
        <v>-8.7785250000000006E-3</v>
      </c>
      <c r="AT89" s="31">
        <v>-1.2168750000000001E-2</v>
      </c>
      <c r="AU89" s="31">
        <v>-1.6684899999999999E-2</v>
      </c>
      <c r="AV89" s="31">
        <v>-1.3719759999999999E-2</v>
      </c>
      <c r="AW89" s="31">
        <v>-1.249274E-2</v>
      </c>
      <c r="AX89" s="31">
        <v>-1.002781E-2</v>
      </c>
      <c r="AY89" s="31">
        <v>-4.787375E-3</v>
      </c>
      <c r="AZ89" s="31">
        <v>-3.9064649999999996E-3</v>
      </c>
      <c r="BA89" s="31">
        <v>-6.1881189999999997E-3</v>
      </c>
      <c r="BB89" s="31">
        <v>-8.7785250000000006E-3</v>
      </c>
      <c r="BC89" s="31">
        <v>-5.5313999999999997E-3</v>
      </c>
      <c r="BD89" s="31">
        <v>-5.5313999999999997E-3</v>
      </c>
      <c r="BE89" s="31">
        <v>-1.1145769999999999E-2</v>
      </c>
      <c r="BF89" s="31">
        <v>-7.3309600000000001E-3</v>
      </c>
      <c r="BG89" s="31">
        <v>-7.8419920000000008E-3</v>
      </c>
      <c r="BH89" s="31">
        <v>-1.0412859999999999E-2</v>
      </c>
      <c r="BI89" s="31">
        <v>-9.6283900000000006E-3</v>
      </c>
      <c r="BJ89" s="31">
        <v>-1.0412859999999999E-2</v>
      </c>
      <c r="BK89" s="31">
        <v>-7.8419920000000008E-3</v>
      </c>
      <c r="BL89" s="31">
        <v>-4.787375E-3</v>
      </c>
      <c r="BM89" s="31">
        <v>-8.7785250000000006E-3</v>
      </c>
      <c r="BN89" s="31">
        <v>-2.7605860000000002E-3</v>
      </c>
      <c r="BO89" s="31">
        <v>-6.1881189999999997E-3</v>
      </c>
      <c r="BP89" s="31">
        <v>-1.0412859999999999E-2</v>
      </c>
      <c r="BQ89" s="31">
        <v>-4.787375E-3</v>
      </c>
      <c r="BR89" s="31">
        <v>-6.1881189999999997E-3</v>
      </c>
      <c r="BS89" s="31">
        <v>-6.1881189999999997E-3</v>
      </c>
      <c r="BT89" s="31">
        <v>-6.7829429999999996E-3</v>
      </c>
      <c r="BU89" s="31">
        <v>-2.7605860000000002E-3</v>
      </c>
      <c r="BV89" s="31">
        <v>-3.9064649999999996E-3</v>
      </c>
      <c r="BW89" s="31">
        <v>-9.2127330000000007E-3</v>
      </c>
      <c r="BX89" s="31">
        <v>-6.1881189999999997E-3</v>
      </c>
      <c r="BY89" s="31">
        <v>-8.7785250000000006E-3</v>
      </c>
      <c r="BZ89" s="31">
        <v>-7.3309600000000001E-3</v>
      </c>
      <c r="CA89" s="31">
        <v>-1.0412859999999999E-2</v>
      </c>
      <c r="CB89" s="31">
        <v>-1.249274E-2</v>
      </c>
      <c r="CC89" s="31">
        <v>-5.5313999999999997E-3</v>
      </c>
      <c r="CD89" s="31">
        <v>-8.3228590000000002E-3</v>
      </c>
      <c r="CE89" s="31">
        <v>-7.3309600000000001E-3</v>
      </c>
      <c r="CF89" s="31">
        <v>-6.1881189999999997E-3</v>
      </c>
      <c r="CG89" s="31">
        <v>-9.2127330000000007E-3</v>
      </c>
      <c r="CH89" s="31">
        <v>-1.249274E-2</v>
      </c>
      <c r="CI89" s="31">
        <v>-1.0412859999999999E-2</v>
      </c>
      <c r="CJ89" s="31">
        <v>-1.0785080000000001E-2</v>
      </c>
      <c r="CK89" s="31">
        <v>1</v>
      </c>
      <c r="CL89" s="31">
        <v>-1.0785080000000001E-2</v>
      </c>
      <c r="CM89" s="31">
        <v>-7.3309600000000001E-3</v>
      </c>
      <c r="CN89" s="31">
        <v>-7.3309600000000001E-3</v>
      </c>
      <c r="CO89" s="31">
        <v>-5.5313999999999997E-3</v>
      </c>
      <c r="CP89" s="31">
        <v>-6.7829429999999996E-3</v>
      </c>
      <c r="CQ89" s="31">
        <v>-2.7231439999999999E-2</v>
      </c>
      <c r="CR89" s="31">
        <v>-4.3342110000000003E-2</v>
      </c>
      <c r="CS89" s="31">
        <v>8.4313270000000006E-3</v>
      </c>
      <c r="CT89" s="31">
        <v>-1.7994019999999999E-2</v>
      </c>
      <c r="CU89" s="33">
        <v>1.573313E-3</v>
      </c>
    </row>
    <row r="90" spans="1:99" ht="15" thickBot="1" x14ac:dyDescent="0.35">
      <c r="A90" s="29" t="s">
        <v>111</v>
      </c>
      <c r="B90" s="53">
        <v>-3.8633879000000003E-2</v>
      </c>
      <c r="C90" s="53">
        <v>-2.7290729999999999E-2</v>
      </c>
      <c r="D90" s="30">
        <v>-4.463694E-2</v>
      </c>
      <c r="E90" s="31">
        <v>-6.3191600000000001E-2</v>
      </c>
      <c r="F90" s="31">
        <v>-0.12655473</v>
      </c>
      <c r="G90" s="31">
        <v>0.17558232600000001</v>
      </c>
      <c r="H90" s="31">
        <v>-0.10692784</v>
      </c>
      <c r="I90" s="31">
        <v>-6.415245E-2</v>
      </c>
      <c r="J90" s="31">
        <v>-7.9891169999999997E-2</v>
      </c>
      <c r="K90" s="31">
        <v>-8.0664860000000005E-2</v>
      </c>
      <c r="L90" s="31">
        <v>2.8100691000000001E-2</v>
      </c>
      <c r="M90" s="31">
        <v>-7.1664861000000002E-3</v>
      </c>
      <c r="N90" s="31">
        <v>2.553788E-3</v>
      </c>
      <c r="O90" s="31">
        <v>8.0884370000000004E-3</v>
      </c>
      <c r="P90" s="31">
        <v>2.6675880999999999E-2</v>
      </c>
      <c r="Q90" s="31">
        <v>-1.5835037E-2</v>
      </c>
      <c r="R90" s="31">
        <v>9.0463286000000004E-2</v>
      </c>
      <c r="S90" s="31">
        <v>-1.4505657E-2</v>
      </c>
      <c r="T90" s="31">
        <v>-1.4505657E-2</v>
      </c>
      <c r="U90" s="31">
        <v>-1.4505657E-2</v>
      </c>
      <c r="V90" s="31">
        <v>-1.6781029999999999E-2</v>
      </c>
      <c r="W90" s="31">
        <v>-1.5299823000000001E-2</v>
      </c>
      <c r="X90" s="31">
        <v>-1.879699E-2</v>
      </c>
      <c r="Y90" s="31">
        <v>-2.7751959999999999E-2</v>
      </c>
      <c r="Z90" s="31">
        <v>-2.1773219999999999E-2</v>
      </c>
      <c r="AA90" s="31">
        <v>-2.003605E-2</v>
      </c>
      <c r="AB90" s="31">
        <v>-4.8113410000000002E-3</v>
      </c>
      <c r="AC90" s="31">
        <v>-1.2776905999999999E-2</v>
      </c>
      <c r="AD90" s="31">
        <v>-1.0785083000000001E-2</v>
      </c>
      <c r="AE90" s="31">
        <v>-9.6405080000000008E-3</v>
      </c>
      <c r="AF90" s="31">
        <v>-1.0785083000000001E-2</v>
      </c>
      <c r="AG90" s="31">
        <v>-1.3667568E-2</v>
      </c>
      <c r="AH90" s="31">
        <v>-1.6056590999999999E-2</v>
      </c>
      <c r="AI90" s="31">
        <v>-1.7477159999999999E-2</v>
      </c>
      <c r="AJ90" s="31">
        <v>-1.6056590999999999E-2</v>
      </c>
      <c r="AK90" s="31">
        <v>-4.8113410000000002E-3</v>
      </c>
      <c r="AL90" s="31">
        <v>-1.8148250000000001E-2</v>
      </c>
      <c r="AM90" s="31">
        <v>-1.1821785E-2</v>
      </c>
      <c r="AN90" s="31">
        <v>-1.4505657E-2</v>
      </c>
      <c r="AO90" s="31">
        <v>-2.636848E-2</v>
      </c>
      <c r="AP90" s="31">
        <v>-2.003605E-2</v>
      </c>
      <c r="AQ90" s="31">
        <v>-2.9079600000000001E-2</v>
      </c>
      <c r="AR90" s="31">
        <v>-2.3911749999999999E-2</v>
      </c>
      <c r="AS90" s="31">
        <v>-1.5299823000000001E-2</v>
      </c>
      <c r="AT90" s="31">
        <v>-2.1208540000000001E-2</v>
      </c>
      <c r="AU90" s="31">
        <v>-2.9079600000000001E-2</v>
      </c>
      <c r="AV90" s="31">
        <v>-2.3911749999999999E-2</v>
      </c>
      <c r="AW90" s="31">
        <v>-2.1773219999999999E-2</v>
      </c>
      <c r="AX90" s="31">
        <v>-1.7477159999999999E-2</v>
      </c>
      <c r="AY90" s="31">
        <v>-8.3437700000000004E-3</v>
      </c>
      <c r="AZ90" s="31">
        <v>-6.8084579999999999E-3</v>
      </c>
      <c r="BA90" s="31">
        <v>-1.0785083000000001E-2</v>
      </c>
      <c r="BB90" s="31">
        <v>-1.5299823000000001E-2</v>
      </c>
      <c r="BC90" s="31">
        <v>-9.6405080000000008E-3</v>
      </c>
      <c r="BD90" s="31">
        <v>-9.6405080000000008E-3</v>
      </c>
      <c r="BE90" s="31">
        <v>-1.9425629999999999E-2</v>
      </c>
      <c r="BF90" s="31">
        <v>-1.2776905999999999E-2</v>
      </c>
      <c r="BG90" s="31">
        <v>-1.3667568E-2</v>
      </c>
      <c r="BH90" s="31">
        <v>-1.8148250000000001E-2</v>
      </c>
      <c r="BI90" s="31">
        <v>-1.6781029999999999E-2</v>
      </c>
      <c r="BJ90" s="31">
        <v>-1.8148250000000001E-2</v>
      </c>
      <c r="BK90" s="31">
        <v>-1.3667568E-2</v>
      </c>
      <c r="BL90" s="31">
        <v>-8.3437700000000004E-3</v>
      </c>
      <c r="BM90" s="31">
        <v>-1.5299823000000001E-2</v>
      </c>
      <c r="BN90" s="31">
        <v>-4.8113410000000002E-3</v>
      </c>
      <c r="BO90" s="31">
        <v>-1.0785083000000001E-2</v>
      </c>
      <c r="BP90" s="31">
        <v>-1.8148250000000001E-2</v>
      </c>
      <c r="BQ90" s="31">
        <v>-8.3437700000000004E-3</v>
      </c>
      <c r="BR90" s="31">
        <v>-1.0785083000000001E-2</v>
      </c>
      <c r="BS90" s="31">
        <v>-1.0785083000000001E-2</v>
      </c>
      <c r="BT90" s="31">
        <v>-1.1821785E-2</v>
      </c>
      <c r="BU90" s="31">
        <v>-4.8113410000000002E-3</v>
      </c>
      <c r="BV90" s="31">
        <v>-6.8084579999999999E-3</v>
      </c>
      <c r="BW90" s="31">
        <v>-1.6056590999999999E-2</v>
      </c>
      <c r="BX90" s="31">
        <v>-1.0785083000000001E-2</v>
      </c>
      <c r="BY90" s="31">
        <v>-1.5299823000000001E-2</v>
      </c>
      <c r="BZ90" s="31">
        <v>-1.2776905999999999E-2</v>
      </c>
      <c r="CA90" s="31">
        <v>-1.8148250000000001E-2</v>
      </c>
      <c r="CB90" s="31">
        <v>-2.1773219999999999E-2</v>
      </c>
      <c r="CC90" s="31">
        <v>-9.6405080000000008E-3</v>
      </c>
      <c r="CD90" s="31">
        <v>-1.4505657E-2</v>
      </c>
      <c r="CE90" s="31">
        <v>-1.2776905999999999E-2</v>
      </c>
      <c r="CF90" s="31">
        <v>-1.0785083000000001E-2</v>
      </c>
      <c r="CG90" s="31">
        <v>-1.6056590999999999E-2</v>
      </c>
      <c r="CH90" s="31">
        <v>-2.1773219999999999E-2</v>
      </c>
      <c r="CI90" s="31">
        <v>-1.8148250000000001E-2</v>
      </c>
      <c r="CJ90" s="31">
        <v>-1.879699E-2</v>
      </c>
      <c r="CK90" s="31">
        <v>-1.0785083000000001E-2</v>
      </c>
      <c r="CL90" s="31">
        <v>1</v>
      </c>
      <c r="CM90" s="31">
        <v>-1.2776905999999999E-2</v>
      </c>
      <c r="CN90" s="31">
        <v>-1.2776905999999999E-2</v>
      </c>
      <c r="CO90" s="31">
        <v>-9.6405080000000008E-3</v>
      </c>
      <c r="CP90" s="31">
        <v>-1.1821785E-2</v>
      </c>
      <c r="CQ90" s="31">
        <v>-4.7460849999999999E-2</v>
      </c>
      <c r="CR90" s="31">
        <v>6.5479239999999994E-2</v>
      </c>
      <c r="CS90" s="31">
        <v>-2.7793001000000001E-2</v>
      </c>
      <c r="CT90" s="31">
        <v>0.12655473</v>
      </c>
      <c r="CU90" s="33">
        <v>-0.17558232600000001</v>
      </c>
    </row>
    <row r="91" spans="1:99" ht="15" thickBot="1" x14ac:dyDescent="0.35">
      <c r="A91" s="29" t="s">
        <v>112</v>
      </c>
      <c r="B91" s="53">
        <v>4.4051720000000003E-2</v>
      </c>
      <c r="C91" s="53">
        <v>4.8092599999999999E-2</v>
      </c>
      <c r="D91" s="30">
        <v>0.12099116</v>
      </c>
      <c r="E91" s="31">
        <v>-3.710492E-2</v>
      </c>
      <c r="F91" s="31">
        <v>0.11350523</v>
      </c>
      <c r="G91" s="31">
        <v>-3.1913789999999997E-2</v>
      </c>
      <c r="H91" s="31">
        <v>-6.5623122000000006E-2</v>
      </c>
      <c r="I91" s="31">
        <v>-0.1760766</v>
      </c>
      <c r="J91" s="31">
        <v>-9.8260710000000001E-2</v>
      </c>
      <c r="K91" s="31">
        <v>0.10932285</v>
      </c>
      <c r="L91" s="31">
        <v>-5.5365484999999999E-2</v>
      </c>
      <c r="M91" s="31">
        <v>-5.45786864E-2</v>
      </c>
      <c r="N91" s="31">
        <v>-2.5101248E-2</v>
      </c>
      <c r="O91" s="31">
        <v>-5.3474090000000002E-2</v>
      </c>
      <c r="P91" s="31">
        <v>-6.8643074999999998E-2</v>
      </c>
      <c r="Q91" s="31">
        <v>-4.4230263999999998E-2</v>
      </c>
      <c r="R91" s="31">
        <v>-2.7520831999999999E-2</v>
      </c>
      <c r="S91" s="31">
        <v>-9.8599499999999993E-3</v>
      </c>
      <c r="T91" s="31">
        <v>-9.8599499999999993E-3</v>
      </c>
      <c r="U91" s="31">
        <v>-9.8599499999999993E-3</v>
      </c>
      <c r="V91" s="31">
        <v>-1.1406589999999999E-2</v>
      </c>
      <c r="W91" s="31">
        <v>-1.0399769999999999E-2</v>
      </c>
      <c r="X91" s="31">
        <v>-1.2776910000000001E-2</v>
      </c>
      <c r="Y91" s="31">
        <v>-1.886388E-2</v>
      </c>
      <c r="Z91" s="31">
        <v>-1.4799939999999999E-2</v>
      </c>
      <c r="AA91" s="31">
        <v>-1.361913E-2</v>
      </c>
      <c r="AB91" s="31">
        <v>-3.27042E-3</v>
      </c>
      <c r="AC91" s="31">
        <v>-8.6848640000000005E-3</v>
      </c>
      <c r="AD91" s="31">
        <v>-7.3309600000000001E-3</v>
      </c>
      <c r="AE91" s="31">
        <v>-6.5529560000000004E-3</v>
      </c>
      <c r="AF91" s="31">
        <v>-7.3309600000000001E-3</v>
      </c>
      <c r="AG91" s="31">
        <v>-9.2902750000000006E-3</v>
      </c>
      <c r="AH91" s="31">
        <v>-1.0914169E-2</v>
      </c>
      <c r="AI91" s="31">
        <v>-1.187977E-2</v>
      </c>
      <c r="AJ91" s="31">
        <v>-1.0914169E-2</v>
      </c>
      <c r="AK91" s="31">
        <v>-3.27042E-3</v>
      </c>
      <c r="AL91" s="31">
        <v>-1.233594E-2</v>
      </c>
      <c r="AM91" s="31">
        <v>-8.0356379999999995E-3</v>
      </c>
      <c r="AN91" s="31">
        <v>-9.8599499999999993E-3</v>
      </c>
      <c r="AO91" s="31">
        <v>-1.792349E-2</v>
      </c>
      <c r="AP91" s="31">
        <v>-1.361913E-2</v>
      </c>
      <c r="AQ91" s="31">
        <v>-1.976632E-2</v>
      </c>
      <c r="AR91" s="31">
        <v>-1.625356E-2</v>
      </c>
      <c r="AS91" s="31">
        <v>-1.0399769999999999E-2</v>
      </c>
      <c r="AT91" s="31">
        <v>-1.4416109999999999E-2</v>
      </c>
      <c r="AU91" s="31">
        <v>-1.976632E-2</v>
      </c>
      <c r="AV91" s="31">
        <v>-1.625356E-2</v>
      </c>
      <c r="AW91" s="31">
        <v>-1.4799939999999999E-2</v>
      </c>
      <c r="AX91" s="31">
        <v>-1.187977E-2</v>
      </c>
      <c r="AY91" s="31">
        <v>-5.671522E-3</v>
      </c>
      <c r="AZ91" s="31">
        <v>-4.6279219999999996E-3</v>
      </c>
      <c r="BA91" s="31">
        <v>-7.3309600000000001E-3</v>
      </c>
      <c r="BB91" s="31">
        <v>-1.0399769999999999E-2</v>
      </c>
      <c r="BC91" s="31">
        <v>-6.5529560000000004E-3</v>
      </c>
      <c r="BD91" s="31">
        <v>-6.5529560000000004E-3</v>
      </c>
      <c r="BE91" s="31">
        <v>-1.3204209999999999E-2</v>
      </c>
      <c r="BF91" s="31">
        <v>-8.6848640000000005E-3</v>
      </c>
      <c r="BG91" s="31">
        <v>-9.2902750000000006E-3</v>
      </c>
      <c r="BH91" s="31">
        <v>-1.233594E-2</v>
      </c>
      <c r="BI91" s="31">
        <v>-1.1406589999999999E-2</v>
      </c>
      <c r="BJ91" s="31">
        <v>-1.233594E-2</v>
      </c>
      <c r="BK91" s="31">
        <v>-9.2902750000000006E-3</v>
      </c>
      <c r="BL91" s="31">
        <v>-5.671522E-3</v>
      </c>
      <c r="BM91" s="31">
        <v>-1.0399769999999999E-2</v>
      </c>
      <c r="BN91" s="31">
        <v>-3.27042E-3</v>
      </c>
      <c r="BO91" s="31">
        <v>-7.3309600000000001E-3</v>
      </c>
      <c r="BP91" s="31">
        <v>-1.233594E-2</v>
      </c>
      <c r="BQ91" s="31">
        <v>-5.671522E-3</v>
      </c>
      <c r="BR91" s="31">
        <v>-7.3309600000000001E-3</v>
      </c>
      <c r="BS91" s="31">
        <v>-7.3309600000000001E-3</v>
      </c>
      <c r="BT91" s="31">
        <v>-8.0356379999999995E-3</v>
      </c>
      <c r="BU91" s="31">
        <v>-3.27042E-3</v>
      </c>
      <c r="BV91" s="31">
        <v>-4.6279219999999996E-3</v>
      </c>
      <c r="BW91" s="31">
        <v>-1.0914169E-2</v>
      </c>
      <c r="BX91" s="31">
        <v>-7.3309600000000001E-3</v>
      </c>
      <c r="BY91" s="31">
        <v>-1.0399769999999999E-2</v>
      </c>
      <c r="BZ91" s="31">
        <v>-8.6848640000000005E-3</v>
      </c>
      <c r="CA91" s="31">
        <v>-1.233594E-2</v>
      </c>
      <c r="CB91" s="31">
        <v>-1.4799939999999999E-2</v>
      </c>
      <c r="CC91" s="31">
        <v>-6.5529560000000004E-3</v>
      </c>
      <c r="CD91" s="31">
        <v>-9.8599499999999993E-3</v>
      </c>
      <c r="CE91" s="31">
        <v>-8.6848640000000005E-3</v>
      </c>
      <c r="CF91" s="31">
        <v>-7.3309600000000001E-3</v>
      </c>
      <c r="CG91" s="31">
        <v>-1.0914169E-2</v>
      </c>
      <c r="CH91" s="31">
        <v>-1.4799939999999999E-2</v>
      </c>
      <c r="CI91" s="31">
        <v>-1.233594E-2</v>
      </c>
      <c r="CJ91" s="31">
        <v>-1.2776910000000001E-2</v>
      </c>
      <c r="CK91" s="31">
        <v>-7.3309600000000001E-3</v>
      </c>
      <c r="CL91" s="31">
        <v>-1.2776910000000001E-2</v>
      </c>
      <c r="CM91" s="31">
        <v>1</v>
      </c>
      <c r="CN91" s="31">
        <v>-8.6848640000000005E-3</v>
      </c>
      <c r="CO91" s="31">
        <v>-6.5529560000000004E-3</v>
      </c>
      <c r="CP91" s="31">
        <v>-8.0356379999999995E-3</v>
      </c>
      <c r="CQ91" s="31">
        <v>-3.2260629999999998E-2</v>
      </c>
      <c r="CR91" s="31">
        <v>-5.8193439999999999E-2</v>
      </c>
      <c r="CS91" s="31">
        <v>0.10672617</v>
      </c>
      <c r="CT91" s="31">
        <v>-0.11350523</v>
      </c>
      <c r="CU91" s="33">
        <v>3.1913789999999997E-2</v>
      </c>
    </row>
    <row r="92" spans="1:99" ht="15" thickBot="1" x14ac:dyDescent="0.35">
      <c r="A92" s="34" t="s">
        <v>113</v>
      </c>
      <c r="B92" s="53">
        <v>7.4082360000000003E-3</v>
      </c>
      <c r="C92" s="53">
        <v>1.46859138E-2</v>
      </c>
      <c r="D92" s="30">
        <v>3.3514539999999998E-3</v>
      </c>
      <c r="E92" s="31">
        <v>-4.3475819999999998E-2</v>
      </c>
      <c r="F92" s="31">
        <v>-8.5530190000000006E-2</v>
      </c>
      <c r="G92" s="31">
        <v>0.11729393</v>
      </c>
      <c r="H92" s="31">
        <v>-7.0553879999999999E-2</v>
      </c>
      <c r="I92" s="31">
        <v>-0.16245266999999999</v>
      </c>
      <c r="J92" s="31">
        <v>-6.1508800000000002E-2</v>
      </c>
      <c r="K92" s="31">
        <v>-2.7888908E-2</v>
      </c>
      <c r="L92" s="31">
        <v>-4.8727439999999997E-2</v>
      </c>
      <c r="M92" s="31">
        <v>-1.6961520000000001E-2</v>
      </c>
      <c r="N92" s="31">
        <v>-1.0130116999999999E-2</v>
      </c>
      <c r="O92" s="31">
        <v>-4.4494510000000001E-3</v>
      </c>
      <c r="P92" s="31">
        <v>-1.2948360000000001E-2</v>
      </c>
      <c r="Q92" s="31">
        <v>-1.611369E-2</v>
      </c>
      <c r="R92" s="31">
        <v>1.367638E-2</v>
      </c>
      <c r="S92" s="31">
        <v>-9.8599499999999993E-3</v>
      </c>
      <c r="T92" s="31">
        <v>-9.8599499999999993E-3</v>
      </c>
      <c r="U92" s="31">
        <v>-9.8599499999999993E-3</v>
      </c>
      <c r="V92" s="31">
        <v>-1.1406591000000001E-2</v>
      </c>
      <c r="W92" s="31">
        <v>-1.0399769999999999E-2</v>
      </c>
      <c r="X92" s="31">
        <v>-1.2776905999999999E-2</v>
      </c>
      <c r="Y92" s="31">
        <v>-1.886388E-2</v>
      </c>
      <c r="Z92" s="31">
        <v>-1.4799939999999999E-2</v>
      </c>
      <c r="AA92" s="31">
        <v>-1.361913E-2</v>
      </c>
      <c r="AB92" s="31">
        <v>-3.27042E-3</v>
      </c>
      <c r="AC92" s="31">
        <v>-8.6848640000000005E-3</v>
      </c>
      <c r="AD92" s="31">
        <v>-7.3309600000000001E-3</v>
      </c>
      <c r="AE92" s="31">
        <v>-6.5529560000000004E-3</v>
      </c>
      <c r="AF92" s="31">
        <v>-7.3309600000000001E-3</v>
      </c>
      <c r="AG92" s="31">
        <v>-9.2902750000000006E-3</v>
      </c>
      <c r="AH92" s="31">
        <v>-1.0914169E-2</v>
      </c>
      <c r="AI92" s="31">
        <v>-1.1879773999999999E-2</v>
      </c>
      <c r="AJ92" s="31">
        <v>-1.0914169E-2</v>
      </c>
      <c r="AK92" s="31">
        <v>-3.27042E-3</v>
      </c>
      <c r="AL92" s="31">
        <v>-1.2335937E-2</v>
      </c>
      <c r="AM92" s="31">
        <v>-8.0356379999999995E-3</v>
      </c>
      <c r="AN92" s="31">
        <v>-9.8599499999999993E-3</v>
      </c>
      <c r="AO92" s="31">
        <v>-1.792349E-2</v>
      </c>
      <c r="AP92" s="31">
        <v>-1.3619132000000001E-2</v>
      </c>
      <c r="AQ92" s="31">
        <v>-1.976632E-2</v>
      </c>
      <c r="AR92" s="31">
        <v>-1.625356E-2</v>
      </c>
      <c r="AS92" s="31">
        <v>-1.0399769999999999E-2</v>
      </c>
      <c r="AT92" s="31">
        <v>-1.4416109999999999E-2</v>
      </c>
      <c r="AU92" s="31">
        <v>-1.976632E-2</v>
      </c>
      <c r="AV92" s="31">
        <v>-1.625356E-2</v>
      </c>
      <c r="AW92" s="31">
        <v>-1.4799938E-2</v>
      </c>
      <c r="AX92" s="31">
        <v>-1.1879773999999999E-2</v>
      </c>
      <c r="AY92" s="31">
        <v>-5.671522E-3</v>
      </c>
      <c r="AZ92" s="31">
        <v>-4.6279219999999996E-3</v>
      </c>
      <c r="BA92" s="31">
        <v>-7.3309600000000001E-3</v>
      </c>
      <c r="BB92" s="31">
        <v>-1.0399769999999999E-2</v>
      </c>
      <c r="BC92" s="31">
        <v>-6.5529560000000004E-3</v>
      </c>
      <c r="BD92" s="31">
        <v>-6.5529560000000004E-3</v>
      </c>
      <c r="BE92" s="31">
        <v>-1.3204207000000001E-2</v>
      </c>
      <c r="BF92" s="31">
        <v>-8.6848635000000007E-3</v>
      </c>
      <c r="BG92" s="31">
        <v>-9.2902750000000006E-3</v>
      </c>
      <c r="BH92" s="31">
        <v>-1.2335937E-2</v>
      </c>
      <c r="BI92" s="31">
        <v>-1.1406589999999999E-2</v>
      </c>
      <c r="BJ92" s="31">
        <v>-1.2335937E-2</v>
      </c>
      <c r="BK92" s="31">
        <v>-9.2902750000000006E-3</v>
      </c>
      <c r="BL92" s="31">
        <v>-5.671522E-3</v>
      </c>
      <c r="BM92" s="31">
        <v>-1.0399769999999999E-2</v>
      </c>
      <c r="BN92" s="31">
        <v>-3.27042E-3</v>
      </c>
      <c r="BO92" s="31">
        <v>-7.3309600000000001E-3</v>
      </c>
      <c r="BP92" s="31">
        <v>-1.2335937E-2</v>
      </c>
      <c r="BQ92" s="31">
        <v>-5.671522E-3</v>
      </c>
      <c r="BR92" s="31">
        <v>-7.3309600000000001E-3</v>
      </c>
      <c r="BS92" s="31">
        <v>-7.3309600000000001E-3</v>
      </c>
      <c r="BT92" s="31">
        <v>-8.0356379999999995E-3</v>
      </c>
      <c r="BU92" s="31">
        <v>-3.27042E-3</v>
      </c>
      <c r="BV92" s="31">
        <v>-4.6279219999999996E-3</v>
      </c>
      <c r="BW92" s="31">
        <v>-1.0914169E-2</v>
      </c>
      <c r="BX92" s="31">
        <v>-7.3309600000000001E-3</v>
      </c>
      <c r="BY92" s="31">
        <v>-1.0399769999999999E-2</v>
      </c>
      <c r="BZ92" s="31">
        <v>-8.6848640000000005E-3</v>
      </c>
      <c r="CA92" s="31">
        <v>-1.2335937E-2</v>
      </c>
      <c r="CB92" s="31">
        <v>-1.4799938E-2</v>
      </c>
      <c r="CC92" s="31">
        <v>-6.5529560000000004E-3</v>
      </c>
      <c r="CD92" s="31">
        <v>-9.8599499999999993E-3</v>
      </c>
      <c r="CE92" s="31">
        <v>-8.6848640000000005E-3</v>
      </c>
      <c r="CF92" s="31">
        <v>-7.3309600000000001E-3</v>
      </c>
      <c r="CG92" s="31">
        <v>-1.0914169E-2</v>
      </c>
      <c r="CH92" s="31">
        <v>-1.4799939999999999E-2</v>
      </c>
      <c r="CI92" s="31">
        <v>-1.2335937E-2</v>
      </c>
      <c r="CJ92" s="31">
        <v>-1.2776905999999999E-2</v>
      </c>
      <c r="CK92" s="31">
        <v>-7.3309600000000001E-3</v>
      </c>
      <c r="CL92" s="31">
        <v>-1.2776905999999999E-2</v>
      </c>
      <c r="CM92" s="31">
        <v>-8.6848640000000005E-3</v>
      </c>
      <c r="CN92" s="31">
        <v>1</v>
      </c>
      <c r="CO92" s="31">
        <v>-6.5529560000000004E-3</v>
      </c>
      <c r="CP92" s="31">
        <v>-8.0356379999999995E-3</v>
      </c>
      <c r="CQ92" s="31">
        <v>-3.2260629999999998E-2</v>
      </c>
      <c r="CR92" s="31">
        <v>-2.3959528000000001E-2</v>
      </c>
      <c r="CS92" s="31">
        <v>2.222272E-3</v>
      </c>
      <c r="CT92" s="31">
        <v>8.5530190000000006E-2</v>
      </c>
      <c r="CU92" s="33">
        <v>-0.11729393</v>
      </c>
    </row>
    <row r="93" spans="1:99" ht="15" thickBot="1" x14ac:dyDescent="0.35">
      <c r="A93" s="34" t="s">
        <v>114</v>
      </c>
      <c r="B93" s="53">
        <v>1.1607312999999999E-2</v>
      </c>
      <c r="C93" s="53">
        <v>1.7869933300000002E-2</v>
      </c>
      <c r="D93" s="30">
        <v>5.1010407000000001E-2</v>
      </c>
      <c r="E93" s="31">
        <v>-3.2135039999999997E-2</v>
      </c>
      <c r="F93" s="31">
        <v>0.13972208999999999</v>
      </c>
      <c r="G93" s="31">
        <v>-6.3543169999999996E-2</v>
      </c>
      <c r="H93" s="31">
        <v>-4.7290510000000001E-2</v>
      </c>
      <c r="I93" s="31">
        <v>-0.14201051000000001</v>
      </c>
      <c r="J93" s="31">
        <v>-6.6070160000000003E-2</v>
      </c>
      <c r="K93" s="31">
        <v>-8.3062020000000004E-3</v>
      </c>
      <c r="L93" s="31">
        <v>-4.2673450000000002E-2</v>
      </c>
      <c r="M93" s="31">
        <v>-5.770078E-2</v>
      </c>
      <c r="N93" s="31">
        <v>-2.2704914999999999E-2</v>
      </c>
      <c r="O93" s="31">
        <v>-6.1513743000000003E-2</v>
      </c>
      <c r="P93" s="31">
        <v>-6.369503E-2</v>
      </c>
      <c r="Q93" s="31">
        <v>-4.9246039999999998E-2</v>
      </c>
      <c r="R93" s="31">
        <v>-5.5843150000000001E-2</v>
      </c>
      <c r="S93" s="31">
        <v>-7.4395889999999999E-3</v>
      </c>
      <c r="T93" s="31">
        <v>-7.4395889999999999E-3</v>
      </c>
      <c r="U93" s="31">
        <v>-7.4395889999999999E-3</v>
      </c>
      <c r="V93" s="31">
        <v>-8.6065699999999992E-3</v>
      </c>
      <c r="W93" s="31">
        <v>-7.8468970000000002E-3</v>
      </c>
      <c r="X93" s="31">
        <v>-9.6405080000000008E-3</v>
      </c>
      <c r="Y93" s="31">
        <v>-1.4233289999999999E-2</v>
      </c>
      <c r="Z93" s="31">
        <v>-1.116694E-2</v>
      </c>
      <c r="AA93" s="31">
        <v>-1.027599E-2</v>
      </c>
      <c r="AB93" s="31">
        <v>-2.4676170000000001E-3</v>
      </c>
      <c r="AC93" s="31">
        <v>-6.5529560000000004E-3</v>
      </c>
      <c r="AD93" s="31">
        <v>-5.5313999999999997E-3</v>
      </c>
      <c r="AE93" s="31">
        <v>-4.9443760000000003E-3</v>
      </c>
      <c r="AF93" s="31">
        <v>-5.5313999999999997E-3</v>
      </c>
      <c r="AG93" s="31">
        <v>-7.009754E-3</v>
      </c>
      <c r="AH93" s="31">
        <v>-8.2350240000000005E-3</v>
      </c>
      <c r="AI93" s="31">
        <v>-8.9635989999999992E-3</v>
      </c>
      <c r="AJ93" s="31">
        <v>-8.2350240000000005E-3</v>
      </c>
      <c r="AK93" s="31">
        <v>-2.4676170000000001E-3</v>
      </c>
      <c r="AL93" s="31">
        <v>-9.3077850000000007E-3</v>
      </c>
      <c r="AM93" s="31">
        <v>-6.0630980000000003E-3</v>
      </c>
      <c r="AN93" s="31">
        <v>-7.4395889999999999E-3</v>
      </c>
      <c r="AO93" s="31">
        <v>-1.3523739999999999E-2</v>
      </c>
      <c r="AP93" s="31">
        <v>-1.027599E-2</v>
      </c>
      <c r="AQ93" s="31">
        <v>-1.4914200000000001E-2</v>
      </c>
      <c r="AR93" s="31">
        <v>-1.226374E-2</v>
      </c>
      <c r="AS93" s="31">
        <v>-7.8468970000000002E-3</v>
      </c>
      <c r="AT93" s="31">
        <v>-1.0877329999999999E-2</v>
      </c>
      <c r="AU93" s="31">
        <v>-1.4914200000000001E-2</v>
      </c>
      <c r="AV93" s="31">
        <v>-1.226374E-2</v>
      </c>
      <c r="AW93" s="31">
        <v>-1.1166939000000001E-2</v>
      </c>
      <c r="AX93" s="31">
        <v>-8.9635989999999992E-3</v>
      </c>
      <c r="AY93" s="31">
        <v>-4.2793110000000001E-3</v>
      </c>
      <c r="AZ93" s="31">
        <v>-3.4918879999999998E-3</v>
      </c>
      <c r="BA93" s="31">
        <v>-5.5313999999999997E-3</v>
      </c>
      <c r="BB93" s="31">
        <v>-7.8468970000000002E-3</v>
      </c>
      <c r="BC93" s="31">
        <v>-4.9443760000000003E-3</v>
      </c>
      <c r="BD93" s="31">
        <v>-4.9443760000000003E-3</v>
      </c>
      <c r="BE93" s="31">
        <v>-9.9629179999999994E-3</v>
      </c>
      <c r="BF93" s="31">
        <v>-6.5529556999999999E-3</v>
      </c>
      <c r="BG93" s="31">
        <v>-7.009754E-3</v>
      </c>
      <c r="BH93" s="31">
        <v>-9.3077850000000007E-3</v>
      </c>
      <c r="BI93" s="31">
        <v>-8.6065699999999992E-3</v>
      </c>
      <c r="BJ93" s="31">
        <v>-9.3077850000000007E-3</v>
      </c>
      <c r="BK93" s="31">
        <v>-7.009754E-3</v>
      </c>
      <c r="BL93" s="31">
        <v>-4.2793110000000001E-3</v>
      </c>
      <c r="BM93" s="31">
        <v>-7.8468970000000002E-3</v>
      </c>
      <c r="BN93" s="31">
        <v>-2.4676170000000001E-3</v>
      </c>
      <c r="BO93" s="31">
        <v>-5.5313999999999997E-3</v>
      </c>
      <c r="BP93" s="31">
        <v>-9.3077850000000007E-3</v>
      </c>
      <c r="BQ93" s="31">
        <v>-4.2793110000000001E-3</v>
      </c>
      <c r="BR93" s="31">
        <v>-5.5313999999999997E-3</v>
      </c>
      <c r="BS93" s="31">
        <v>-5.5313999999999997E-3</v>
      </c>
      <c r="BT93" s="31">
        <v>-6.0630980000000003E-3</v>
      </c>
      <c r="BU93" s="31">
        <v>-2.4676170000000001E-3</v>
      </c>
      <c r="BV93" s="31">
        <v>-3.4918879999999998E-3</v>
      </c>
      <c r="BW93" s="31">
        <v>-8.2350240000000005E-3</v>
      </c>
      <c r="BX93" s="31">
        <v>-5.5313999999999997E-3</v>
      </c>
      <c r="BY93" s="31">
        <v>-7.8468970000000002E-3</v>
      </c>
      <c r="BZ93" s="31">
        <v>-6.5529560000000004E-3</v>
      </c>
      <c r="CA93" s="31">
        <v>-9.3077850000000007E-3</v>
      </c>
      <c r="CB93" s="31">
        <v>-1.1166939000000001E-2</v>
      </c>
      <c r="CC93" s="31">
        <v>-4.9443760000000003E-3</v>
      </c>
      <c r="CD93" s="31">
        <v>-7.4395889999999999E-3</v>
      </c>
      <c r="CE93" s="31">
        <v>-6.5529560000000004E-3</v>
      </c>
      <c r="CF93" s="31">
        <v>-5.5313999999999997E-3</v>
      </c>
      <c r="CG93" s="31">
        <v>-8.2350240000000005E-3</v>
      </c>
      <c r="CH93" s="31">
        <v>-1.116694E-2</v>
      </c>
      <c r="CI93" s="31">
        <v>-9.3077850000000007E-3</v>
      </c>
      <c r="CJ93" s="31">
        <v>-9.6405080000000008E-3</v>
      </c>
      <c r="CK93" s="31">
        <v>-5.5313999999999997E-3</v>
      </c>
      <c r="CL93" s="31">
        <v>-9.6405080000000008E-3</v>
      </c>
      <c r="CM93" s="31">
        <v>-6.5529560000000004E-3</v>
      </c>
      <c r="CN93" s="31">
        <v>-6.5529560000000004E-3</v>
      </c>
      <c r="CO93" s="31">
        <v>1</v>
      </c>
      <c r="CP93" s="31">
        <v>-6.0630980000000003E-3</v>
      </c>
      <c r="CQ93" s="31">
        <v>-2.4341479999999999E-2</v>
      </c>
      <c r="CR93" s="31">
        <v>3.3582669000000002E-2</v>
      </c>
      <c r="CS93" s="31">
        <v>4.8603453999999997E-2</v>
      </c>
      <c r="CT93" s="31">
        <v>-0.13972208999999999</v>
      </c>
      <c r="CU93" s="33">
        <v>6.3543169999999996E-2</v>
      </c>
    </row>
    <row r="94" spans="1:99" ht="15" thickBot="1" x14ac:dyDescent="0.35">
      <c r="A94" s="34" t="s">
        <v>115</v>
      </c>
      <c r="B94" s="53">
        <v>1.2682428000000001E-2</v>
      </c>
      <c r="C94" s="53">
        <v>1.90946725E-2</v>
      </c>
      <c r="D94" s="30">
        <v>5.6982759000000001E-2</v>
      </c>
      <c r="E94" s="31">
        <v>-3.6684809999999998E-2</v>
      </c>
      <c r="F94" s="31">
        <v>2.276866E-2</v>
      </c>
      <c r="G94" s="31">
        <v>3.2004949999999997E-2</v>
      </c>
      <c r="H94" s="31">
        <v>-6.222755E-2</v>
      </c>
      <c r="I94" s="31">
        <v>-0.13983461999999999</v>
      </c>
      <c r="J94" s="31">
        <v>-7.4542369999999997E-2</v>
      </c>
      <c r="K94" s="31">
        <v>2.1961905E-2</v>
      </c>
      <c r="L94" s="31">
        <v>-5.152988E-2</v>
      </c>
      <c r="M94" s="31">
        <v>-4.2200059999999998E-2</v>
      </c>
      <c r="N94" s="31">
        <v>-6.2946349999999998E-3</v>
      </c>
      <c r="O94" s="31">
        <v>-4.0103979999999997E-2</v>
      </c>
      <c r="P94" s="31">
        <v>-4.1925299999999999E-2</v>
      </c>
      <c r="Q94" s="31">
        <v>-3.728708E-2</v>
      </c>
      <c r="R94" s="31">
        <v>-6.8478319999999995E-2</v>
      </c>
      <c r="S94" s="31">
        <v>-9.122883E-3</v>
      </c>
      <c r="T94" s="31">
        <v>-9.122883E-3</v>
      </c>
      <c r="U94" s="31">
        <v>-9.122883E-3</v>
      </c>
      <c r="V94" s="31">
        <v>-1.0553906E-2</v>
      </c>
      <c r="W94" s="31">
        <v>-9.6223490000000005E-3</v>
      </c>
      <c r="X94" s="31">
        <v>-1.1821785E-2</v>
      </c>
      <c r="Y94" s="31">
        <v>-1.7453730000000001E-2</v>
      </c>
      <c r="Z94" s="31">
        <v>-1.369359E-2</v>
      </c>
      <c r="AA94" s="31">
        <v>-1.2601050000000001E-2</v>
      </c>
      <c r="AB94" s="31">
        <v>-3.025944E-3</v>
      </c>
      <c r="AC94" s="31">
        <v>-8.0356379999999995E-3</v>
      </c>
      <c r="AD94" s="31">
        <v>-6.7829429999999996E-3</v>
      </c>
      <c r="AE94" s="31">
        <v>-6.0630980000000003E-3</v>
      </c>
      <c r="AF94" s="31">
        <v>-6.7829429999999996E-3</v>
      </c>
      <c r="AG94" s="31">
        <v>-8.5957919999999997E-3</v>
      </c>
      <c r="AH94" s="31">
        <v>-1.0098294000000001E-2</v>
      </c>
      <c r="AI94" s="31">
        <v>-1.0991717E-2</v>
      </c>
      <c r="AJ94" s="31">
        <v>-1.0098294000000001E-2</v>
      </c>
      <c r="AK94" s="31">
        <v>-3.025944E-3</v>
      </c>
      <c r="AL94" s="31">
        <v>-1.141378E-2</v>
      </c>
      <c r="AM94" s="31">
        <v>-7.4349439999999998E-3</v>
      </c>
      <c r="AN94" s="31">
        <v>-9.122883E-3</v>
      </c>
      <c r="AO94" s="31">
        <v>-1.658364E-2</v>
      </c>
      <c r="AP94" s="31">
        <v>-1.2601051E-2</v>
      </c>
      <c r="AQ94" s="31">
        <v>-1.828871E-2</v>
      </c>
      <c r="AR94" s="31">
        <v>-1.5038549999999999E-2</v>
      </c>
      <c r="AS94" s="31">
        <v>-9.6223490000000005E-3</v>
      </c>
      <c r="AT94" s="31">
        <v>-1.333845E-2</v>
      </c>
      <c r="AU94" s="31">
        <v>-1.828871E-2</v>
      </c>
      <c r="AV94" s="31">
        <v>-1.5038549999999999E-2</v>
      </c>
      <c r="AW94" s="31">
        <v>-1.3693588E-2</v>
      </c>
      <c r="AX94" s="31">
        <v>-1.0991717E-2</v>
      </c>
      <c r="AY94" s="31">
        <v>-5.2475550000000001E-3</v>
      </c>
      <c r="AZ94" s="31">
        <v>-4.2819679999999997E-3</v>
      </c>
      <c r="BA94" s="31">
        <v>-6.7829429999999996E-3</v>
      </c>
      <c r="BB94" s="31">
        <v>-9.6223490000000005E-3</v>
      </c>
      <c r="BC94" s="31">
        <v>-6.0630980000000003E-3</v>
      </c>
      <c r="BD94" s="31">
        <v>-6.0630980000000003E-3</v>
      </c>
      <c r="BE94" s="31">
        <v>-1.2217143999999999E-2</v>
      </c>
      <c r="BF94" s="31">
        <v>-8.0356378999999999E-3</v>
      </c>
      <c r="BG94" s="31">
        <v>-8.5957919999999997E-3</v>
      </c>
      <c r="BH94" s="31">
        <v>-1.141378E-2</v>
      </c>
      <c r="BI94" s="31">
        <v>-1.055391E-2</v>
      </c>
      <c r="BJ94" s="31">
        <v>-1.141378E-2</v>
      </c>
      <c r="BK94" s="31">
        <v>-8.5957919999999997E-3</v>
      </c>
      <c r="BL94" s="31">
        <v>-5.2475550000000001E-3</v>
      </c>
      <c r="BM94" s="31">
        <v>-9.6223490000000005E-3</v>
      </c>
      <c r="BN94" s="31">
        <v>-3.025944E-3</v>
      </c>
      <c r="BO94" s="31">
        <v>-6.7829429999999996E-3</v>
      </c>
      <c r="BP94" s="31">
        <v>-1.141378E-2</v>
      </c>
      <c r="BQ94" s="31">
        <v>-5.2475550000000001E-3</v>
      </c>
      <c r="BR94" s="31">
        <v>-6.7829429999999996E-3</v>
      </c>
      <c r="BS94" s="31">
        <v>-6.7829429999999996E-3</v>
      </c>
      <c r="BT94" s="31">
        <v>-7.4349439999999998E-3</v>
      </c>
      <c r="BU94" s="31">
        <v>-3.025944E-3</v>
      </c>
      <c r="BV94" s="31">
        <v>-4.2819679999999997E-3</v>
      </c>
      <c r="BW94" s="31">
        <v>-1.0098294000000001E-2</v>
      </c>
      <c r="BX94" s="31">
        <v>-6.7829429999999996E-3</v>
      </c>
      <c r="BY94" s="31">
        <v>-9.6223490000000005E-3</v>
      </c>
      <c r="BZ94" s="31">
        <v>-8.0356379999999995E-3</v>
      </c>
      <c r="CA94" s="31">
        <v>-1.141378E-2</v>
      </c>
      <c r="CB94" s="31">
        <v>-1.3693588E-2</v>
      </c>
      <c r="CC94" s="31">
        <v>-6.0630980000000003E-3</v>
      </c>
      <c r="CD94" s="31">
        <v>-9.122883E-3</v>
      </c>
      <c r="CE94" s="31">
        <v>-8.0356379999999995E-3</v>
      </c>
      <c r="CF94" s="31">
        <v>-6.7829429999999996E-3</v>
      </c>
      <c r="CG94" s="31">
        <v>-1.0098294000000001E-2</v>
      </c>
      <c r="CH94" s="31">
        <v>-1.369359E-2</v>
      </c>
      <c r="CI94" s="31">
        <v>-1.141378E-2</v>
      </c>
      <c r="CJ94" s="31">
        <v>-1.1821785E-2</v>
      </c>
      <c r="CK94" s="31">
        <v>-6.7829429999999996E-3</v>
      </c>
      <c r="CL94" s="31">
        <v>-1.1821785E-2</v>
      </c>
      <c r="CM94" s="31">
        <v>-8.0356379999999995E-3</v>
      </c>
      <c r="CN94" s="31">
        <v>-8.0356379999999995E-3</v>
      </c>
      <c r="CO94" s="31">
        <v>-6.0630980000000003E-3</v>
      </c>
      <c r="CP94" s="31">
        <v>1</v>
      </c>
      <c r="CQ94" s="31">
        <v>-2.9849029999999999E-2</v>
      </c>
      <c r="CR94" s="31">
        <v>4.2272029999999997E-3</v>
      </c>
      <c r="CS94" s="31">
        <v>5.4886841999999998E-2</v>
      </c>
      <c r="CT94" s="31">
        <v>-2.276866E-2</v>
      </c>
      <c r="CU94" s="33">
        <v>-3.2004949999999997E-2</v>
      </c>
    </row>
    <row r="95" spans="1:99" ht="15" thickBot="1" x14ac:dyDescent="0.35">
      <c r="A95" s="34" t="s">
        <v>125</v>
      </c>
      <c r="B95" s="53">
        <v>-0.53914954900000001</v>
      </c>
      <c r="C95" s="53">
        <v>-0.64338486660000005</v>
      </c>
      <c r="D95" s="30">
        <v>-0.25565108399999997</v>
      </c>
      <c r="E95" s="31">
        <v>-7.1518509999999993E-2</v>
      </c>
      <c r="F95" s="31">
        <v>-0.24199569000000001</v>
      </c>
      <c r="G95" s="31">
        <v>0.26934699000000001</v>
      </c>
      <c r="H95" s="31">
        <v>-0.11898369</v>
      </c>
      <c r="I95" s="31">
        <v>0.35044459</v>
      </c>
      <c r="J95" s="31">
        <v>6.0307689999999997E-2</v>
      </c>
      <c r="K95" s="31">
        <v>-0.19737437199999999</v>
      </c>
      <c r="L95" s="31">
        <v>0.11885962</v>
      </c>
      <c r="M95" s="31">
        <v>0.12862575000000001</v>
      </c>
      <c r="N95" s="31">
        <v>6.1732872000000001E-2</v>
      </c>
      <c r="O95" s="31">
        <v>0.227797254</v>
      </c>
      <c r="P95" s="31">
        <v>0.29006449000000001</v>
      </c>
      <c r="Q95" s="31">
        <v>6.8295209999999995E-2</v>
      </c>
      <c r="R95" s="31">
        <v>-3.2091689999999999E-2</v>
      </c>
      <c r="S95" s="31">
        <v>-3.6625583000000003E-2</v>
      </c>
      <c r="T95" s="31">
        <v>-3.6625583000000003E-2</v>
      </c>
      <c r="U95" s="31">
        <v>-3.6625583000000003E-2</v>
      </c>
      <c r="V95" s="31">
        <v>2.3620450000000001E-2</v>
      </c>
      <c r="W95" s="31">
        <v>-3.8630786E-2</v>
      </c>
      <c r="X95" s="31">
        <v>-1.7893284999999998E-2</v>
      </c>
      <c r="Y95" s="31">
        <v>-4.9608739999999998E-2</v>
      </c>
      <c r="Z95" s="31">
        <v>-5.4975570000000001E-2</v>
      </c>
      <c r="AA95" s="31">
        <v>6.0645669999999999E-2</v>
      </c>
      <c r="AB95" s="31">
        <v>-1.2148238E-2</v>
      </c>
      <c r="AC95" s="31">
        <v>-3.2260628E-2</v>
      </c>
      <c r="AD95" s="31">
        <v>-2.7231442000000002E-2</v>
      </c>
      <c r="AE95" s="31">
        <v>-2.4341484E-2</v>
      </c>
      <c r="AF95" s="31">
        <v>2.3663184E-2</v>
      </c>
      <c r="AG95" s="31">
        <v>-3.4509475999999997E-2</v>
      </c>
      <c r="AH95" s="31">
        <v>-4.0541562000000003E-2</v>
      </c>
      <c r="AI95" s="31">
        <v>-4.4128381000000001E-2</v>
      </c>
      <c r="AJ95" s="31">
        <v>-4.0541562000000003E-2</v>
      </c>
      <c r="AK95" s="31">
        <v>-1.2148238E-2</v>
      </c>
      <c r="AL95" s="31">
        <v>-4.5822834E-2</v>
      </c>
      <c r="AM95" s="31">
        <v>-2.9849027E-2</v>
      </c>
      <c r="AN95" s="31">
        <v>-3.6625583000000003E-2</v>
      </c>
      <c r="AO95" s="31">
        <v>-6.6578239999999997E-2</v>
      </c>
      <c r="AP95" s="31">
        <v>-5.0589367000000003E-2</v>
      </c>
      <c r="AQ95" s="31">
        <v>-7.3423580000000002E-2</v>
      </c>
      <c r="AR95" s="31">
        <v>-6.0375180000000001E-2</v>
      </c>
      <c r="AS95" s="31">
        <v>-2.5309830000000001E-3</v>
      </c>
      <c r="AT95" s="31">
        <v>0.10447557</v>
      </c>
      <c r="AU95" s="31">
        <v>0.24023616</v>
      </c>
      <c r="AV95" s="31">
        <v>5.7165580000000001E-2</v>
      </c>
      <c r="AW95" s="31">
        <v>-3.6018479999999999E-3</v>
      </c>
      <c r="AX95" s="31">
        <v>1.9313482999999999E-2</v>
      </c>
      <c r="AY95" s="31">
        <v>-2.1067327E-2</v>
      </c>
      <c r="AZ95" s="31">
        <v>6.3131701999999998E-2</v>
      </c>
      <c r="BA95" s="31">
        <v>7.4557810000000002E-2</v>
      </c>
      <c r="BB95" s="31">
        <v>0.14186823100000001</v>
      </c>
      <c r="BC95" s="31">
        <v>0.146258744</v>
      </c>
      <c r="BD95" s="31">
        <v>3.2525259000000001E-2</v>
      </c>
      <c r="BE95" s="31">
        <v>0.20877152600000001</v>
      </c>
      <c r="BF95" s="31">
        <v>1.08065157E-2</v>
      </c>
      <c r="BG95" s="31">
        <v>8.6422439000000004E-2</v>
      </c>
      <c r="BH95" s="31">
        <v>-4.5822834E-2</v>
      </c>
      <c r="BI95" s="31">
        <v>8.96116E-2</v>
      </c>
      <c r="BJ95" s="31">
        <v>-4.5822834E-2</v>
      </c>
      <c r="BK95" s="31">
        <v>-3.4509475999999997E-2</v>
      </c>
      <c r="BL95" s="31">
        <v>4.4556185999999998E-2</v>
      </c>
      <c r="BM95" s="31">
        <v>6.9668623999999998E-2</v>
      </c>
      <c r="BN95" s="31">
        <v>-1.2148238E-2</v>
      </c>
      <c r="BO95" s="31">
        <v>-2.7231442000000002E-2</v>
      </c>
      <c r="BP95" s="31">
        <v>-4.5822834E-2</v>
      </c>
      <c r="BQ95" s="31">
        <v>-2.1067327E-2</v>
      </c>
      <c r="BR95" s="31">
        <v>2.3663184E-2</v>
      </c>
      <c r="BS95" s="31">
        <v>-2.7231442000000002E-2</v>
      </c>
      <c r="BT95" s="31">
        <v>-2.9849027E-2</v>
      </c>
      <c r="BU95" s="31">
        <v>0.101374954</v>
      </c>
      <c r="BV95" s="31">
        <v>-1.7190792E-2</v>
      </c>
      <c r="BW95" s="31">
        <v>-6.1002979999999997E-3</v>
      </c>
      <c r="BX95" s="31">
        <v>-2.7231442000000002E-2</v>
      </c>
      <c r="BY95" s="31">
        <v>-3.8630786E-2</v>
      </c>
      <c r="BZ95" s="31">
        <v>-3.2260628E-2</v>
      </c>
      <c r="CA95" s="31">
        <v>-1.5236657000000001E-2</v>
      </c>
      <c r="CB95" s="31">
        <v>9.9145592000000005E-2</v>
      </c>
      <c r="CC95" s="31">
        <v>-2.4341484E-2</v>
      </c>
      <c r="CD95" s="31">
        <v>-3.6625583000000003E-2</v>
      </c>
      <c r="CE95" s="31">
        <v>-3.2260628E-2</v>
      </c>
      <c r="CF95" s="31">
        <v>-2.7231442000000002E-2</v>
      </c>
      <c r="CG95" s="31">
        <v>-4.0541562000000003E-2</v>
      </c>
      <c r="CH95" s="31">
        <v>-5.4975570000000001E-2</v>
      </c>
      <c r="CI95" s="31">
        <v>1.5349521E-2</v>
      </c>
      <c r="CJ95" s="31">
        <v>-1.7893284999999998E-2</v>
      </c>
      <c r="CK95" s="31">
        <v>-2.7231442000000002E-2</v>
      </c>
      <c r="CL95" s="31">
        <v>-4.7460848999999999E-2</v>
      </c>
      <c r="CM95" s="31">
        <v>-3.2260628E-2</v>
      </c>
      <c r="CN95" s="31">
        <v>-3.2260628E-2</v>
      </c>
      <c r="CO95" s="31">
        <v>-2.4341484E-2</v>
      </c>
      <c r="CP95" s="31">
        <v>-2.9849027E-2</v>
      </c>
      <c r="CQ95" s="31">
        <v>1</v>
      </c>
      <c r="CR95" s="31">
        <v>0.16532966800000001</v>
      </c>
      <c r="CS95" s="31">
        <v>0.144553248</v>
      </c>
      <c r="CT95" s="31">
        <v>0.24199569000000001</v>
      </c>
      <c r="CU95" s="33">
        <v>-0.26934699000000001</v>
      </c>
    </row>
    <row r="96" spans="1:99" ht="15" thickBot="1" x14ac:dyDescent="0.35">
      <c r="A96" s="34" t="s">
        <v>126</v>
      </c>
      <c r="B96" s="53">
        <v>-0.72347485199999995</v>
      </c>
      <c r="C96" s="53">
        <v>-0.66415292079999999</v>
      </c>
      <c r="D96" s="30">
        <v>-0.63523403899999997</v>
      </c>
      <c r="E96" s="31">
        <v>-0.12590188999999999</v>
      </c>
      <c r="F96" s="31">
        <v>-0.55430699999999999</v>
      </c>
      <c r="G96" s="31">
        <v>0.32337338999999998</v>
      </c>
      <c r="H96" s="31">
        <v>0.16053634</v>
      </c>
      <c r="I96" s="31">
        <v>9.1685290000000003E-2</v>
      </c>
      <c r="J96" s="31">
        <v>0.32861453000000002</v>
      </c>
      <c r="K96" s="31">
        <v>-0.68762210499999998</v>
      </c>
      <c r="L96" s="31">
        <v>0.12974631</v>
      </c>
      <c r="M96" s="31">
        <v>-4.6167989999999999E-2</v>
      </c>
      <c r="N96" s="31">
        <v>5.1463301000000003E-2</v>
      </c>
      <c r="O96" s="31">
        <v>0.15290970400000001</v>
      </c>
      <c r="P96" s="31">
        <v>0.20837650999999999</v>
      </c>
      <c r="Q96" s="31">
        <v>-0.11208619</v>
      </c>
      <c r="R96" s="31">
        <v>8.4826070000000003E-2</v>
      </c>
      <c r="S96" s="31">
        <v>2.0301395999999999E-2</v>
      </c>
      <c r="T96" s="31">
        <v>-9.9276060000000003E-3</v>
      </c>
      <c r="U96" s="31">
        <v>-9.9276060000000003E-3</v>
      </c>
      <c r="V96" s="31">
        <v>3.2228578000000001E-2</v>
      </c>
      <c r="W96" s="31">
        <v>2.4601271000000001E-2</v>
      </c>
      <c r="X96" s="31">
        <v>-0.19305536300000001</v>
      </c>
      <c r="Y96" s="31">
        <v>-0.37503125999999998</v>
      </c>
      <c r="Z96" s="31">
        <v>-0.27126570999999999</v>
      </c>
      <c r="AA96" s="31">
        <v>-0.19546546000000001</v>
      </c>
      <c r="AB96" s="31">
        <v>-7.3478875999999999E-2</v>
      </c>
      <c r="AC96" s="31">
        <v>-9.2427353000000004E-2</v>
      </c>
      <c r="AD96" s="31">
        <v>-4.3342104999999999E-2</v>
      </c>
      <c r="AE96" s="31">
        <v>-5.6823656E-2</v>
      </c>
      <c r="AF96" s="31">
        <v>3.7569792999999997E-2</v>
      </c>
      <c r="AG96" s="31">
        <v>4.7610914999999997E-2</v>
      </c>
      <c r="AH96" s="31">
        <v>5.5933067000000003E-2</v>
      </c>
      <c r="AI96" s="31">
        <v>6.0881615E-2</v>
      </c>
      <c r="AJ96" s="31">
        <v>1.1786019999999999E-3</v>
      </c>
      <c r="AK96" s="31">
        <v>1.6760288000000002E-2</v>
      </c>
      <c r="AL96" s="31">
        <v>3.8906522999999998E-2</v>
      </c>
      <c r="AM96" s="31">
        <v>4.1181137E-2</v>
      </c>
      <c r="AN96" s="31">
        <v>5.0530396999999998E-2</v>
      </c>
      <c r="AO96" s="31">
        <v>-9.5735089999999995E-2</v>
      </c>
      <c r="AP96" s="31">
        <v>6.9795496999999998E-2</v>
      </c>
      <c r="AQ96" s="31">
        <v>-5.453069E-2</v>
      </c>
      <c r="AR96" s="31">
        <v>6.4609929999999996E-2</v>
      </c>
      <c r="AS96" s="31">
        <v>5.3296870000000003E-2</v>
      </c>
      <c r="AT96" s="31">
        <v>7.3879849999999997E-2</v>
      </c>
      <c r="AU96" s="31">
        <v>-7.0113620000000001E-2</v>
      </c>
      <c r="AV96" s="31">
        <v>8.3296469999999997E-2</v>
      </c>
      <c r="AW96" s="31">
        <v>7.5846908000000005E-2</v>
      </c>
      <c r="AX96" s="31">
        <v>6.0881615E-2</v>
      </c>
      <c r="AY96" s="31">
        <v>-0.127426173</v>
      </c>
      <c r="AZ96" s="31">
        <v>2.3717235E-2</v>
      </c>
      <c r="BA96" s="31">
        <v>3.7569792999999997E-2</v>
      </c>
      <c r="BB96" s="31">
        <v>-3.2789929000000002E-2</v>
      </c>
      <c r="BC96" s="31">
        <v>3.3582669000000002E-2</v>
      </c>
      <c r="BD96" s="31">
        <v>3.3582669000000002E-2</v>
      </c>
      <c r="BE96" s="31">
        <v>6.7669086000000003E-2</v>
      </c>
      <c r="BF96" s="31">
        <v>1.02743846E-2</v>
      </c>
      <c r="BG96" s="31">
        <v>4.7610914999999997E-2</v>
      </c>
      <c r="BH96" s="31">
        <v>-3.4031993000000003E-2</v>
      </c>
      <c r="BI96" s="31">
        <v>5.8456639999999997E-2</v>
      </c>
      <c r="BJ96" s="31">
        <v>6.3219362000000001E-2</v>
      </c>
      <c r="BK96" s="31">
        <v>4.7610914999999997E-2</v>
      </c>
      <c r="BL96" s="31">
        <v>2.9065487000000001E-2</v>
      </c>
      <c r="BM96" s="31">
        <v>5.3296870000000003E-2</v>
      </c>
      <c r="BN96" s="31">
        <v>1.6760288000000002E-2</v>
      </c>
      <c r="BO96" s="31">
        <v>3.7569792999999997E-2</v>
      </c>
      <c r="BP96" s="31">
        <v>3.8906522999999998E-2</v>
      </c>
      <c r="BQ96" s="31">
        <v>2.9065487000000001E-2</v>
      </c>
      <c r="BR96" s="31">
        <v>-4.3342104999999999E-2</v>
      </c>
      <c r="BS96" s="31">
        <v>3.7569792999999997E-2</v>
      </c>
      <c r="BT96" s="31">
        <v>4.1181137E-2</v>
      </c>
      <c r="BU96" s="31">
        <v>1.6760288000000002E-2</v>
      </c>
      <c r="BV96" s="31">
        <v>2.3717235E-2</v>
      </c>
      <c r="BW96" s="31">
        <v>-2.6198631E-2</v>
      </c>
      <c r="BX96" s="31">
        <v>-2.886156E-3</v>
      </c>
      <c r="BY96" s="31">
        <v>5.3296870000000003E-2</v>
      </c>
      <c r="BZ96" s="31">
        <v>4.4508297000000002E-2</v>
      </c>
      <c r="CA96" s="31">
        <v>3.8906522999999998E-2</v>
      </c>
      <c r="CB96" s="31">
        <v>7.5846908000000005E-2</v>
      </c>
      <c r="CC96" s="31">
        <v>3.3582669000000002E-2</v>
      </c>
      <c r="CD96" s="31">
        <v>2.0301395999999999E-2</v>
      </c>
      <c r="CE96" s="31">
        <v>4.4508297000000002E-2</v>
      </c>
      <c r="CF96" s="31">
        <v>3.7569792999999997E-2</v>
      </c>
      <c r="CG96" s="31">
        <v>5.5933067000000003E-2</v>
      </c>
      <c r="CH96" s="31">
        <v>5.5428520000000002E-2</v>
      </c>
      <c r="CI96" s="31">
        <v>6.3219362000000001E-2</v>
      </c>
      <c r="CJ96" s="31">
        <v>6.5479245000000005E-2</v>
      </c>
      <c r="CK96" s="31">
        <v>-4.3342104999999999E-2</v>
      </c>
      <c r="CL96" s="31">
        <v>6.5479245000000005E-2</v>
      </c>
      <c r="CM96" s="31">
        <v>-5.8193439999999999E-2</v>
      </c>
      <c r="CN96" s="31">
        <v>-2.3959528000000001E-2</v>
      </c>
      <c r="CO96" s="31">
        <v>3.3582669000000002E-2</v>
      </c>
      <c r="CP96" s="31">
        <v>4.2272029999999997E-3</v>
      </c>
      <c r="CQ96" s="31">
        <v>0.16532967000000001</v>
      </c>
      <c r="CR96" s="31">
        <v>1</v>
      </c>
      <c r="CS96" s="31">
        <v>-0.19661880200000001</v>
      </c>
      <c r="CT96" s="31">
        <v>0.55430699999999999</v>
      </c>
      <c r="CU96" s="33">
        <v>-0.32337338999999998</v>
      </c>
    </row>
    <row r="97" spans="1:99" ht="15" thickBot="1" x14ac:dyDescent="0.35">
      <c r="A97" s="34" t="s">
        <v>127</v>
      </c>
      <c r="B97" s="53">
        <v>6.5869860000000002E-2</v>
      </c>
      <c r="C97" s="53">
        <v>4.6549310000000002E-4</v>
      </c>
      <c r="D97" s="30">
        <v>0.62309594999999995</v>
      </c>
      <c r="E97" s="31">
        <v>6.5486520000000006E-2</v>
      </c>
      <c r="F97" s="31">
        <v>0.38958754000000001</v>
      </c>
      <c r="G97" s="31">
        <v>-0.22570782</v>
      </c>
      <c r="H97" s="31">
        <v>-0.10599926</v>
      </c>
      <c r="I97" s="31">
        <v>-0.26983882999999997</v>
      </c>
      <c r="J97" s="31">
        <v>-0.18844631000000001</v>
      </c>
      <c r="K97" s="31">
        <v>0.41157110200000002</v>
      </c>
      <c r="L97" s="31">
        <v>-0.17584432999999999</v>
      </c>
      <c r="M97" s="31">
        <v>-3.1917180000000003E-2</v>
      </c>
      <c r="N97" s="31">
        <v>-0.13096576800000001</v>
      </c>
      <c r="O97" s="31">
        <v>-0.13806152099999999</v>
      </c>
      <c r="P97" s="31">
        <v>-0.23130514999999999</v>
      </c>
      <c r="Q97" s="31">
        <v>2.7716399999999999E-2</v>
      </c>
      <c r="R97" s="31">
        <v>-0.13060930000000001</v>
      </c>
      <c r="S97" s="31">
        <v>-4.8366737999999999E-2</v>
      </c>
      <c r="T97" s="31">
        <v>-1.7248079999999999E-2</v>
      </c>
      <c r="U97" s="31">
        <v>-1.4899209E-2</v>
      </c>
      <c r="V97" s="31">
        <v>-8.0679640000000004E-3</v>
      </c>
      <c r="W97" s="31">
        <v>4.6934250000000002E-3</v>
      </c>
      <c r="X97" s="31">
        <v>3.1293449000000001E-2</v>
      </c>
      <c r="Y97" s="31">
        <v>0.11204517999999999</v>
      </c>
      <c r="Z97" s="31">
        <v>0.26594417999999997</v>
      </c>
      <c r="AA97" s="31">
        <v>7.0957049999999994E-2</v>
      </c>
      <c r="AB97" s="31">
        <v>1.6231325000000001E-2</v>
      </c>
      <c r="AC97" s="31">
        <v>4.2067579000000001E-2</v>
      </c>
      <c r="AD97" s="31">
        <v>2.3096313E-2</v>
      </c>
      <c r="AE97" s="31">
        <v>6.8426234000000002E-2</v>
      </c>
      <c r="AF97" s="31">
        <v>8.3950501999999996E-2</v>
      </c>
      <c r="AG97" s="31">
        <v>-7.9125500000000008E-3</v>
      </c>
      <c r="AH97" s="31">
        <v>3.3032288E-2</v>
      </c>
      <c r="AI97" s="31">
        <v>1.0813659999999999E-2</v>
      </c>
      <c r="AJ97" s="31">
        <v>1.9250386000000001E-2</v>
      </c>
      <c r="AK97" s="31">
        <v>8.2245340000000004E-3</v>
      </c>
      <c r="AL97" s="31">
        <v>-3.5825150000000001E-3</v>
      </c>
      <c r="AM97" s="31">
        <v>-1.2192603999999999E-2</v>
      </c>
      <c r="AN97" s="31">
        <v>-2.3157579000000001E-2</v>
      </c>
      <c r="AO97" s="31">
        <v>-6.875146E-2</v>
      </c>
      <c r="AP97" s="31">
        <v>-8.0683808999999995E-2</v>
      </c>
      <c r="AQ97" s="31">
        <v>-2.7073059999999999E-2</v>
      </c>
      <c r="AR97" s="31">
        <v>-5.3163429999999998E-2</v>
      </c>
      <c r="AS97" s="31">
        <v>-7.1423523000000003E-2</v>
      </c>
      <c r="AT97" s="31">
        <v>-7.0580279999999995E-2</v>
      </c>
      <c r="AU97" s="31">
        <v>5.957602E-2</v>
      </c>
      <c r="AV97" s="31">
        <v>-0.14306582000000001</v>
      </c>
      <c r="AW97" s="31">
        <v>-2.7913738E-2</v>
      </c>
      <c r="AX97" s="31">
        <v>-4.3142260000000002E-2</v>
      </c>
      <c r="AY97" s="31">
        <v>2.1608327E-2</v>
      </c>
      <c r="AZ97" s="31">
        <v>0.43778833700000003</v>
      </c>
      <c r="BA97" s="31">
        <v>5.9184729999999996E-3</v>
      </c>
      <c r="BB97" s="31">
        <v>6.2891510999999997E-2</v>
      </c>
      <c r="BC97" s="31">
        <v>0.10301074</v>
      </c>
      <c r="BD97" s="31">
        <v>-5.7511469999999999E-3</v>
      </c>
      <c r="BE97" s="31">
        <v>-3.2226426000000002E-2</v>
      </c>
      <c r="BF97" s="31">
        <v>9.2958250000000004E-4</v>
      </c>
      <c r="BG97" s="31">
        <v>-7.6686456E-2</v>
      </c>
      <c r="BH97" s="31">
        <v>3.2979451999999999E-2</v>
      </c>
      <c r="BI97" s="31">
        <v>-6.0196E-2</v>
      </c>
      <c r="BJ97" s="31">
        <v>-5.8920003999999998E-2</v>
      </c>
      <c r="BK97" s="31">
        <v>-7.7967119999999999E-3</v>
      </c>
      <c r="BL97" s="31">
        <v>6.3334964999999993E-2</v>
      </c>
      <c r="BM97" s="31">
        <v>-4.4544992999999998E-2</v>
      </c>
      <c r="BN97" s="31">
        <v>-1.2826105000000001E-2</v>
      </c>
      <c r="BO97" s="31">
        <v>2.8527314000000002E-2</v>
      </c>
      <c r="BP97" s="31">
        <v>-1.7573221999999999E-2</v>
      </c>
      <c r="BQ97" s="31">
        <v>-1.1240851E-2</v>
      </c>
      <c r="BR97" s="31">
        <v>-5.9138230000000003E-3</v>
      </c>
      <c r="BS97" s="31">
        <v>1.0663598999999999E-2</v>
      </c>
      <c r="BT97" s="31">
        <v>-5.8797149999999998E-3</v>
      </c>
      <c r="BU97" s="31">
        <v>-9.0626149999999996E-3</v>
      </c>
      <c r="BV97" s="31">
        <v>3.6205316000000001E-2</v>
      </c>
      <c r="BW97" s="31">
        <v>2.1881476E-2</v>
      </c>
      <c r="BX97" s="31">
        <v>-7.7942200000000001E-3</v>
      </c>
      <c r="BY97" s="31">
        <v>-3.3566609999999999E-3</v>
      </c>
      <c r="BZ97" s="31">
        <v>8.7267349999999994E-3</v>
      </c>
      <c r="CA97" s="31">
        <v>1.7946243000000001E-2</v>
      </c>
      <c r="CB97" s="31">
        <v>-5.8787128000000001E-2</v>
      </c>
      <c r="CC97" s="31">
        <v>1.7931434E-2</v>
      </c>
      <c r="CD97" s="31">
        <v>-1.1300144E-2</v>
      </c>
      <c r="CE97" s="31">
        <v>2.6376566000000001E-2</v>
      </c>
      <c r="CF97" s="31">
        <v>1.8178265999999998E-2</v>
      </c>
      <c r="CG97" s="31">
        <v>-1.5562925E-2</v>
      </c>
      <c r="CH97" s="31">
        <v>-0.10008153</v>
      </c>
      <c r="CI97" s="31">
        <v>-0.101246816</v>
      </c>
      <c r="CJ97" s="31">
        <v>-4.8860237000000001E-2</v>
      </c>
      <c r="CK97" s="31">
        <v>8.4313270000000006E-3</v>
      </c>
      <c r="CL97" s="31">
        <v>-2.7793001000000001E-2</v>
      </c>
      <c r="CM97" s="31">
        <v>0.10672617</v>
      </c>
      <c r="CN97" s="31">
        <v>2.222272E-3</v>
      </c>
      <c r="CO97" s="31">
        <v>4.8603453999999997E-2</v>
      </c>
      <c r="CP97" s="31">
        <v>5.4886841999999998E-2</v>
      </c>
      <c r="CQ97" s="31">
        <v>0.14455324999999999</v>
      </c>
      <c r="CR97" s="31">
        <v>-0.19661880200000001</v>
      </c>
      <c r="CS97" s="31">
        <v>1</v>
      </c>
      <c r="CT97" s="31">
        <v>-0.38958754000000001</v>
      </c>
      <c r="CU97" s="33">
        <v>0.22570782</v>
      </c>
    </row>
    <row r="98" spans="1:99" ht="15" thickBot="1" x14ac:dyDescent="0.35">
      <c r="A98" s="34" t="s">
        <v>128</v>
      </c>
      <c r="B98" s="53">
        <v>-0.60397009300000004</v>
      </c>
      <c r="C98" s="53">
        <v>-0.58750344649999997</v>
      </c>
      <c r="D98" s="30">
        <v>-0.72346169100000002</v>
      </c>
      <c r="E98" s="31">
        <v>-0.23098398000000001</v>
      </c>
      <c r="F98" s="31">
        <v>-1</v>
      </c>
      <c r="G98" s="31">
        <v>0.73252876</v>
      </c>
      <c r="H98" s="31">
        <v>6.4221570000000006E-2</v>
      </c>
      <c r="I98" s="31">
        <v>0.31814910000000002</v>
      </c>
      <c r="J98" s="31">
        <v>0.30729508999999999</v>
      </c>
      <c r="K98" s="31">
        <v>-0.70023220399999997</v>
      </c>
      <c r="L98" s="31">
        <v>0.18936617</v>
      </c>
      <c r="M98" s="31">
        <v>0.15119171000000001</v>
      </c>
      <c r="N98" s="31">
        <v>0.194998489</v>
      </c>
      <c r="O98" s="31">
        <v>0.41679495300000002</v>
      </c>
      <c r="P98" s="31">
        <v>0.51811558999999996</v>
      </c>
      <c r="Q98" s="31">
        <v>3.0586720000000001E-2</v>
      </c>
      <c r="R98" s="31">
        <v>0.35791350999999999</v>
      </c>
      <c r="S98" s="31">
        <v>-1.6723704999999998E-2</v>
      </c>
      <c r="T98" s="31">
        <v>-7.3989651000000004E-2</v>
      </c>
      <c r="U98" s="31">
        <v>-6.3707142999999994E-2</v>
      </c>
      <c r="V98" s="31">
        <v>-5.9530110999999997E-2</v>
      </c>
      <c r="W98" s="31">
        <v>-0.100401359</v>
      </c>
      <c r="X98" s="31">
        <v>-0.17092555000000001</v>
      </c>
      <c r="Y98" s="31">
        <v>-0.32347714</v>
      </c>
      <c r="Z98" s="31">
        <v>-0.27309559</v>
      </c>
      <c r="AA98" s="31">
        <v>-0.13663929999999999</v>
      </c>
      <c r="AB98" s="31">
        <v>-6.9748523000000007E-2</v>
      </c>
      <c r="AC98" s="31">
        <v>-0.17427715099999999</v>
      </c>
      <c r="AD98" s="31">
        <v>-0.13386218699999999</v>
      </c>
      <c r="AE98" s="31">
        <v>-0.115520836</v>
      </c>
      <c r="AF98" s="31">
        <v>-6.0805666000000001E-2</v>
      </c>
      <c r="AG98" s="31">
        <v>-5.6455059999999998E-3</v>
      </c>
      <c r="AH98" s="31">
        <v>-0.149180858</v>
      </c>
      <c r="AI98" s="31">
        <v>-9.0867771999999999E-2</v>
      </c>
      <c r="AJ98" s="31">
        <v>-0.19745750200000001</v>
      </c>
      <c r="AK98" s="31">
        <v>-4.3493866999999999E-2</v>
      </c>
      <c r="AL98" s="31">
        <v>1.3921999999999999E-3</v>
      </c>
      <c r="AM98" s="31">
        <v>4.9010014999999997E-2</v>
      </c>
      <c r="AN98" s="31">
        <v>-3.4438369999999999E-3</v>
      </c>
      <c r="AO98" s="31">
        <v>-1.8776629999999999E-2</v>
      </c>
      <c r="AP98" s="31">
        <v>0.11704212999999999</v>
      </c>
      <c r="AQ98" s="31">
        <v>-0.10827270999999999</v>
      </c>
      <c r="AR98" s="31">
        <v>0.13863971999999999</v>
      </c>
      <c r="AS98" s="31">
        <v>0.102766893</v>
      </c>
      <c r="AT98" s="31">
        <v>0.13809457999999999</v>
      </c>
      <c r="AU98" s="31">
        <v>6.0115559999999998E-2</v>
      </c>
      <c r="AV98" s="31">
        <v>0.15671551</v>
      </c>
      <c r="AW98" s="31">
        <v>0.131259339</v>
      </c>
      <c r="AX98" s="31">
        <v>6.9630864000000001E-2</v>
      </c>
      <c r="AY98" s="31">
        <v>-5.5866707000000002E-2</v>
      </c>
      <c r="AZ98" s="31">
        <v>-9.8795289999999997E-3</v>
      </c>
      <c r="BA98" s="31">
        <v>1.4216746000000001E-2</v>
      </c>
      <c r="BB98" s="31">
        <v>8.1917719E-2</v>
      </c>
      <c r="BC98" s="31">
        <v>6.4720654000000002E-2</v>
      </c>
      <c r="BD98" s="31">
        <v>6.4715093000000001E-2</v>
      </c>
      <c r="BE98" s="31">
        <v>0.12996391900000001</v>
      </c>
      <c r="BF98" s="31">
        <v>4.8047857700000002E-2</v>
      </c>
      <c r="BG98" s="31">
        <v>8.9639123000000001E-2</v>
      </c>
      <c r="BH98" s="31">
        <v>-5.3761760999999998E-2</v>
      </c>
      <c r="BI98" s="31">
        <v>0.10117114000000001</v>
      </c>
      <c r="BJ98" s="31">
        <v>0.11805897799999999</v>
      </c>
      <c r="BK98" s="31">
        <v>9.1692874999999993E-2</v>
      </c>
      <c r="BL98" s="31">
        <v>5.5376603000000003E-2</v>
      </c>
      <c r="BM98" s="31">
        <v>9.4651035999999994E-2</v>
      </c>
      <c r="BN98" s="31">
        <v>3.1750977E-2</v>
      </c>
      <c r="BO98" s="31">
        <v>7.1247515999999997E-2</v>
      </c>
      <c r="BP98" s="31">
        <v>0.121343092</v>
      </c>
      <c r="BQ98" s="31">
        <v>3.2024171999999997E-2</v>
      </c>
      <c r="BR98" s="31">
        <v>2.9048030999999998E-2</v>
      </c>
      <c r="BS98" s="31">
        <v>1.3355735000000001E-2</v>
      </c>
      <c r="BT98" s="31">
        <v>7.6095791999999995E-2</v>
      </c>
      <c r="BU98" s="31">
        <v>3.2283841000000001E-2</v>
      </c>
      <c r="BV98" s="31">
        <v>-6.1044829000000002E-2</v>
      </c>
      <c r="BW98" s="31">
        <v>-0.13719421200000001</v>
      </c>
      <c r="BX98" s="31">
        <v>-6.0034241000000002E-2</v>
      </c>
      <c r="BY98" s="31">
        <v>3.9368598999999997E-2</v>
      </c>
      <c r="BZ98" s="31">
        <v>1.8350840000000001E-3</v>
      </c>
      <c r="CA98" s="31">
        <v>-6.0742745000000001E-2</v>
      </c>
      <c r="CB98" s="31">
        <v>5.6314418999999998E-2</v>
      </c>
      <c r="CC98" s="31">
        <v>-4.6831989999999997E-2</v>
      </c>
      <c r="CD98" s="31">
        <v>6.0382088E-2</v>
      </c>
      <c r="CE98" s="31">
        <v>-0.12741580699999999</v>
      </c>
      <c r="CF98" s="31">
        <v>-3.4900687E-2</v>
      </c>
      <c r="CG98" s="31">
        <v>7.2762373000000005E-2</v>
      </c>
      <c r="CH98" s="31">
        <v>0.1464965</v>
      </c>
      <c r="CI98" s="31">
        <v>0.12157040700000001</v>
      </c>
      <c r="CJ98" s="31">
        <v>0.12521890999999999</v>
      </c>
      <c r="CK98" s="31">
        <v>-1.7994018000000001E-2</v>
      </c>
      <c r="CL98" s="31">
        <v>0.126554731</v>
      </c>
      <c r="CM98" s="31">
        <v>-0.113505227</v>
      </c>
      <c r="CN98" s="31">
        <v>8.5530195000000003E-2</v>
      </c>
      <c r="CO98" s="31">
        <v>-0.13972208799999999</v>
      </c>
      <c r="CP98" s="31">
        <v>-2.2768658000000001E-2</v>
      </c>
      <c r="CQ98" s="31">
        <v>0.24199569000000001</v>
      </c>
      <c r="CR98" s="31">
        <v>0.55430700099999997</v>
      </c>
      <c r="CS98" s="31">
        <v>-0.38958753600000001</v>
      </c>
      <c r="CT98" s="31">
        <v>1</v>
      </c>
      <c r="CU98" s="33">
        <v>-0.73252876</v>
      </c>
    </row>
    <row r="99" spans="1:99" ht="15" thickBot="1" x14ac:dyDescent="0.35">
      <c r="A99" s="35" t="s">
        <v>129</v>
      </c>
      <c r="B99" s="53">
        <v>0.40919214500000001</v>
      </c>
      <c r="C99" s="53">
        <v>0.42165946869999998</v>
      </c>
      <c r="D99" s="36">
        <v>0.44878257500000002</v>
      </c>
      <c r="E99" s="37">
        <v>0.34194383</v>
      </c>
      <c r="F99" s="37">
        <v>0.73252876</v>
      </c>
      <c r="G99" s="37">
        <v>-1</v>
      </c>
      <c r="H99" s="37">
        <v>0.60346527999999999</v>
      </c>
      <c r="I99" s="37">
        <v>-0.20751358</v>
      </c>
      <c r="J99" s="37">
        <v>0.3239474</v>
      </c>
      <c r="K99" s="37">
        <v>0.41656183299999999</v>
      </c>
      <c r="L99" s="37">
        <v>-0.23838366</v>
      </c>
      <c r="M99" s="37">
        <v>-0.21390621000000001</v>
      </c>
      <c r="N99" s="37">
        <v>-0.208539208</v>
      </c>
      <c r="O99" s="37">
        <v>-0.47381678300000002</v>
      </c>
      <c r="P99" s="37">
        <v>-0.58446175</v>
      </c>
      <c r="Q99" s="37">
        <v>-8.495461E-2</v>
      </c>
      <c r="R99" s="37">
        <v>-0.42799008999999999</v>
      </c>
      <c r="S99" s="37">
        <v>3.1157712000000001E-2</v>
      </c>
      <c r="T99" s="37">
        <v>8.2253607000000006E-2</v>
      </c>
      <c r="U99" s="37">
        <v>6.9282110999999993E-2</v>
      </c>
      <c r="V99" s="37">
        <v>6.7848047999999994E-2</v>
      </c>
      <c r="W99" s="37">
        <v>9.8402568999999995E-2</v>
      </c>
      <c r="X99" s="37">
        <v>0.120324899</v>
      </c>
      <c r="Y99" s="37">
        <v>0.17882653000000001</v>
      </c>
      <c r="Z99" s="37">
        <v>0.13457414000000001</v>
      </c>
      <c r="AA99" s="37">
        <v>4.0163450000000003E-2</v>
      </c>
      <c r="AB99" s="37">
        <v>3.4091588999999999E-2</v>
      </c>
      <c r="AC99" s="37">
        <v>8.9947695999999994E-2</v>
      </c>
      <c r="AD99" s="37">
        <v>7.6857731999999998E-2</v>
      </c>
      <c r="AE99" s="37">
        <v>6.8414681000000005E-2</v>
      </c>
      <c r="AF99" s="37">
        <v>6.5907271000000003E-2</v>
      </c>
      <c r="AG99" s="37">
        <v>8.9395383999999994E-2</v>
      </c>
      <c r="AH99" s="37">
        <v>0.113568352</v>
      </c>
      <c r="AI99" s="37">
        <v>0.118883397</v>
      </c>
      <c r="AJ99" s="37">
        <v>0.112617551</v>
      </c>
      <c r="AK99" s="37">
        <v>3.4107744000000002E-2</v>
      </c>
      <c r="AL99" s="37">
        <v>0.121839746</v>
      </c>
      <c r="AM99" s="37">
        <v>7.9954798999999993E-2</v>
      </c>
      <c r="AN99" s="37">
        <v>0.100431017</v>
      </c>
      <c r="AO99" s="37">
        <v>0.16758219999999999</v>
      </c>
      <c r="AP99" s="37">
        <v>-1.9018119999999999E-3</v>
      </c>
      <c r="AQ99" s="37">
        <v>0.15751443000000001</v>
      </c>
      <c r="AR99" s="37">
        <v>-0.17650204</v>
      </c>
      <c r="AS99" s="37">
        <v>-0.14026719100000001</v>
      </c>
      <c r="AT99" s="37">
        <v>-0.19397424999999999</v>
      </c>
      <c r="AU99" s="37">
        <v>-9.4504030000000003E-2</v>
      </c>
      <c r="AV99" s="37">
        <v>-0.20345964999999999</v>
      </c>
      <c r="AW99" s="37">
        <v>0.10194900699999999</v>
      </c>
      <c r="AX99" s="37">
        <v>0.120312056</v>
      </c>
      <c r="AY99" s="37">
        <v>2.4961691000000001E-2</v>
      </c>
      <c r="AZ99" s="37">
        <v>-1.2256436000000001E-2</v>
      </c>
      <c r="BA99" s="37">
        <v>5.9338442999999998E-2</v>
      </c>
      <c r="BB99" s="37">
        <v>-0.111301953</v>
      </c>
      <c r="BC99" s="37">
        <v>-8.8165495999999996E-2</v>
      </c>
      <c r="BD99" s="37">
        <v>-8.7247031000000003E-2</v>
      </c>
      <c r="BE99" s="37">
        <v>-0.181817587</v>
      </c>
      <c r="BF99" s="37">
        <v>-8.4249012499999998E-2</v>
      </c>
      <c r="BG99" s="37">
        <v>-0.12282019199999999</v>
      </c>
      <c r="BH99" s="37">
        <v>8.7347799999999993E-3</v>
      </c>
      <c r="BI99" s="37">
        <v>-0.14366634</v>
      </c>
      <c r="BJ99" s="37">
        <v>-0.16448188499999999</v>
      </c>
      <c r="BK99" s="37">
        <v>-0.12651720799999999</v>
      </c>
      <c r="BL99" s="37">
        <v>-7.7316118000000003E-2</v>
      </c>
      <c r="BM99" s="37">
        <v>-4.7474147000000001E-2</v>
      </c>
      <c r="BN99" s="37">
        <v>-4.4217304999999998E-2</v>
      </c>
      <c r="BO99" s="37">
        <v>-9.3986115999999995E-2</v>
      </c>
      <c r="BP99" s="37">
        <v>-0.16818364499999999</v>
      </c>
      <c r="BQ99" s="37">
        <v>-4.3128575000000002E-2</v>
      </c>
      <c r="BR99" s="37">
        <v>-7.117529E-3</v>
      </c>
      <c r="BS99" s="37">
        <v>7.4761066000000001E-2</v>
      </c>
      <c r="BT99" s="37">
        <v>-9.1851550000000004E-2</v>
      </c>
      <c r="BU99" s="37">
        <v>-4.2036448999999997E-2</v>
      </c>
      <c r="BV99" s="37">
        <v>4.6127954999999998E-2</v>
      </c>
      <c r="BW99" s="37">
        <v>8.7315959999999998E-2</v>
      </c>
      <c r="BX99" s="37">
        <v>7.5032655000000004E-2</v>
      </c>
      <c r="BY99" s="37">
        <v>0.10877426699999999</v>
      </c>
      <c r="BZ99" s="37">
        <v>8.1913221999999994E-2</v>
      </c>
      <c r="CA99" s="37">
        <v>0.128137742</v>
      </c>
      <c r="CB99" s="37">
        <v>5.2085780000000002E-3</v>
      </c>
      <c r="CC99" s="37">
        <v>6.8341850999999995E-2</v>
      </c>
      <c r="CD99" s="37">
        <v>6.6700800000000005E-2</v>
      </c>
      <c r="CE99" s="37">
        <v>8.7860938999999999E-2</v>
      </c>
      <c r="CF99" s="37">
        <v>7.3287244000000001E-2</v>
      </c>
      <c r="CG99" s="37">
        <v>-4.0868148E-2</v>
      </c>
      <c r="CH99" s="37">
        <v>-0.20316934</v>
      </c>
      <c r="CI99" s="37">
        <v>-0.168196702</v>
      </c>
      <c r="CJ99" s="37">
        <v>-0.17463353500000001</v>
      </c>
      <c r="CK99" s="37">
        <v>1.573313E-3</v>
      </c>
      <c r="CL99" s="37">
        <v>-0.17558232600000001</v>
      </c>
      <c r="CM99" s="37">
        <v>3.1913789999999997E-2</v>
      </c>
      <c r="CN99" s="37">
        <v>-0.11729392700000001</v>
      </c>
      <c r="CO99" s="37">
        <v>6.3543171999999995E-2</v>
      </c>
      <c r="CP99" s="37">
        <v>-3.2004948999999998E-2</v>
      </c>
      <c r="CQ99" s="37">
        <v>-0.26934699000000001</v>
      </c>
      <c r="CR99" s="37">
        <v>-0.32337338700000001</v>
      </c>
      <c r="CS99" s="37">
        <v>0.22570781700000001</v>
      </c>
      <c r="CT99" s="37">
        <v>-0.73252876</v>
      </c>
      <c r="CU99" s="38">
        <v>1</v>
      </c>
    </row>
    <row r="104" spans="1:99" x14ac:dyDescent="0.3">
      <c r="A104" s="39"/>
    </row>
    <row r="113" spans="1:1" x14ac:dyDescent="0.3">
      <c r="A113" s="39"/>
    </row>
    <row r="114" spans="1:1" x14ac:dyDescent="0.3">
      <c r="A114" s="39"/>
    </row>
    <row r="115" spans="1:1" x14ac:dyDescent="0.3">
      <c r="A115" s="39"/>
    </row>
    <row r="116" spans="1:1" x14ac:dyDescent="0.3">
      <c r="A116" s="39"/>
    </row>
    <row r="117" spans="1:1" x14ac:dyDescent="0.3">
      <c r="A117" s="39"/>
    </row>
    <row r="118" spans="1:1" x14ac:dyDescent="0.3">
      <c r="A118" s="39"/>
    </row>
    <row r="119" spans="1:1" x14ac:dyDescent="0.3">
      <c r="A119" s="39"/>
    </row>
    <row r="120" spans="1:1" x14ac:dyDescent="0.3">
      <c r="A120" s="39"/>
    </row>
    <row r="121" spans="1:1" x14ac:dyDescent="0.3">
      <c r="A121" s="39"/>
    </row>
    <row r="122" spans="1:1" x14ac:dyDescent="0.3">
      <c r="A122" s="39"/>
    </row>
    <row r="123" spans="1:1" x14ac:dyDescent="0.3">
      <c r="A123" s="39"/>
    </row>
    <row r="124" spans="1:1" x14ac:dyDescent="0.3">
      <c r="A124" s="39"/>
    </row>
    <row r="125" spans="1:1" x14ac:dyDescent="0.3">
      <c r="A125" s="39"/>
    </row>
    <row r="126" spans="1:1" x14ac:dyDescent="0.3">
      <c r="A126" s="39"/>
    </row>
    <row r="127" spans="1:1" x14ac:dyDescent="0.3">
      <c r="A127" s="39"/>
    </row>
    <row r="128" spans="1:1" x14ac:dyDescent="0.3">
      <c r="A128" s="39"/>
    </row>
    <row r="129" spans="1:1" x14ac:dyDescent="0.3">
      <c r="A129" s="39"/>
    </row>
    <row r="130" spans="1:1" x14ac:dyDescent="0.3">
      <c r="A130" s="39"/>
    </row>
    <row r="131" spans="1:1" x14ac:dyDescent="0.3">
      <c r="A131" s="39"/>
    </row>
    <row r="132" spans="1:1" x14ac:dyDescent="0.3">
      <c r="A132" s="39"/>
    </row>
    <row r="133" spans="1:1" x14ac:dyDescent="0.3">
      <c r="A133" s="39"/>
    </row>
    <row r="134" spans="1:1" x14ac:dyDescent="0.3">
      <c r="A134" s="39"/>
    </row>
    <row r="135" spans="1:1" x14ac:dyDescent="0.3">
      <c r="A135" s="39"/>
    </row>
    <row r="136" spans="1:1" x14ac:dyDescent="0.3">
      <c r="A136" s="39"/>
    </row>
    <row r="137" spans="1:1" x14ac:dyDescent="0.3">
      <c r="A137" s="39"/>
    </row>
    <row r="138" spans="1:1" x14ac:dyDescent="0.3">
      <c r="A138" s="39"/>
    </row>
    <row r="139" spans="1:1" x14ac:dyDescent="0.3">
      <c r="A139" s="39"/>
    </row>
    <row r="140" spans="1:1" x14ac:dyDescent="0.3">
      <c r="A140" s="39"/>
    </row>
    <row r="141" spans="1:1" x14ac:dyDescent="0.3">
      <c r="A141" s="39"/>
    </row>
    <row r="142" spans="1:1" x14ac:dyDescent="0.3">
      <c r="A142" s="39"/>
    </row>
    <row r="143" spans="1:1" x14ac:dyDescent="0.3">
      <c r="A143" s="39"/>
    </row>
    <row r="144" spans="1:1" x14ac:dyDescent="0.3">
      <c r="A144" s="39"/>
    </row>
    <row r="145" spans="1:1" x14ac:dyDescent="0.3">
      <c r="A145" s="39"/>
    </row>
    <row r="146" spans="1:1" x14ac:dyDescent="0.3">
      <c r="A146" s="39"/>
    </row>
    <row r="147" spans="1:1" x14ac:dyDescent="0.3">
      <c r="A147" s="39"/>
    </row>
    <row r="148" spans="1:1" x14ac:dyDescent="0.3">
      <c r="A148" s="39"/>
    </row>
    <row r="149" spans="1:1" x14ac:dyDescent="0.3">
      <c r="A149" s="39"/>
    </row>
    <row r="150" spans="1:1" x14ac:dyDescent="0.3">
      <c r="A150" s="39"/>
    </row>
    <row r="151" spans="1:1" x14ac:dyDescent="0.3">
      <c r="A151" s="39"/>
    </row>
    <row r="152" spans="1:1" x14ac:dyDescent="0.3">
      <c r="A152" s="39"/>
    </row>
    <row r="153" spans="1:1" x14ac:dyDescent="0.3">
      <c r="A153" s="39"/>
    </row>
    <row r="154" spans="1:1" x14ac:dyDescent="0.3">
      <c r="A154" s="39"/>
    </row>
    <row r="155" spans="1:1" x14ac:dyDescent="0.3">
      <c r="A155" s="39"/>
    </row>
    <row r="156" spans="1:1" x14ac:dyDescent="0.3">
      <c r="A156" s="39"/>
    </row>
    <row r="157" spans="1:1" x14ac:dyDescent="0.3">
      <c r="A157" s="39"/>
    </row>
    <row r="158" spans="1:1" x14ac:dyDescent="0.3">
      <c r="A158" s="39"/>
    </row>
    <row r="159" spans="1:1" x14ac:dyDescent="0.3">
      <c r="A159" s="39"/>
    </row>
    <row r="160" spans="1:1" x14ac:dyDescent="0.3">
      <c r="A160" s="39"/>
    </row>
    <row r="161" spans="1:1" x14ac:dyDescent="0.3">
      <c r="A161" s="39"/>
    </row>
    <row r="162" spans="1:1" x14ac:dyDescent="0.3">
      <c r="A162" s="39"/>
    </row>
    <row r="163" spans="1:1" x14ac:dyDescent="0.3">
      <c r="A163" s="39"/>
    </row>
    <row r="164" spans="1:1" x14ac:dyDescent="0.3">
      <c r="A164" s="39"/>
    </row>
    <row r="165" spans="1:1" x14ac:dyDescent="0.3">
      <c r="A165" s="39"/>
    </row>
    <row r="166" spans="1:1" x14ac:dyDescent="0.3">
      <c r="A166" s="39"/>
    </row>
    <row r="167" spans="1:1" x14ac:dyDescent="0.3">
      <c r="A167" s="39"/>
    </row>
    <row r="168" spans="1:1" x14ac:dyDescent="0.3">
      <c r="A168" s="39"/>
    </row>
    <row r="169" spans="1:1" x14ac:dyDescent="0.3">
      <c r="A169" s="39"/>
    </row>
    <row r="170" spans="1:1" x14ac:dyDescent="0.3">
      <c r="A170" s="39"/>
    </row>
    <row r="171" spans="1:1" x14ac:dyDescent="0.3">
      <c r="A171" s="39"/>
    </row>
    <row r="172" spans="1:1" x14ac:dyDescent="0.3">
      <c r="A172" s="39"/>
    </row>
    <row r="173" spans="1:1" x14ac:dyDescent="0.3">
      <c r="A173" s="39"/>
    </row>
    <row r="174" spans="1:1" x14ac:dyDescent="0.3">
      <c r="A174" s="39"/>
    </row>
    <row r="175" spans="1:1" x14ac:dyDescent="0.3">
      <c r="A175" s="39"/>
    </row>
    <row r="176" spans="1:1" x14ac:dyDescent="0.3">
      <c r="A176" s="39"/>
    </row>
    <row r="177" spans="1:1" x14ac:dyDescent="0.3">
      <c r="A177" s="39"/>
    </row>
    <row r="178" spans="1:1" x14ac:dyDescent="0.3">
      <c r="A178" s="39"/>
    </row>
    <row r="179" spans="1:1" x14ac:dyDescent="0.3">
      <c r="A179" s="39"/>
    </row>
    <row r="180" spans="1:1" x14ac:dyDescent="0.3">
      <c r="A180" s="39"/>
    </row>
    <row r="181" spans="1:1" x14ac:dyDescent="0.3">
      <c r="A181" s="39"/>
    </row>
    <row r="182" spans="1:1" x14ac:dyDescent="0.3">
      <c r="A182" s="39"/>
    </row>
    <row r="183" spans="1:1" x14ac:dyDescent="0.3">
      <c r="A183" s="39"/>
    </row>
    <row r="184" spans="1:1" x14ac:dyDescent="0.3">
      <c r="A184" s="39"/>
    </row>
    <row r="185" spans="1:1" x14ac:dyDescent="0.3">
      <c r="A185" s="39"/>
    </row>
    <row r="186" spans="1:1" x14ac:dyDescent="0.3">
      <c r="A186" s="39"/>
    </row>
    <row r="187" spans="1:1" x14ac:dyDescent="0.3">
      <c r="A187" s="39"/>
    </row>
    <row r="188" spans="1:1" x14ac:dyDescent="0.3">
      <c r="A188" s="39"/>
    </row>
    <row r="189" spans="1:1" x14ac:dyDescent="0.3">
      <c r="A189" s="39"/>
    </row>
    <row r="190" spans="1:1" x14ac:dyDescent="0.3">
      <c r="A190" s="39"/>
    </row>
    <row r="191" spans="1:1" x14ac:dyDescent="0.3">
      <c r="A191" s="39"/>
    </row>
    <row r="192" spans="1:1" x14ac:dyDescent="0.3">
      <c r="A192" s="39"/>
    </row>
    <row r="193" spans="1:1" x14ac:dyDescent="0.3">
      <c r="A193" s="39"/>
    </row>
    <row r="194" spans="1:1" x14ac:dyDescent="0.3">
      <c r="A194" s="39"/>
    </row>
    <row r="195" spans="1:1" x14ac:dyDescent="0.3">
      <c r="A195" s="39"/>
    </row>
    <row r="196" spans="1:1" x14ac:dyDescent="0.3">
      <c r="A196" s="39"/>
    </row>
    <row r="197" spans="1:1" x14ac:dyDescent="0.3">
      <c r="A197" s="39"/>
    </row>
    <row r="198" spans="1:1" x14ac:dyDescent="0.3">
      <c r="A198" s="39"/>
    </row>
    <row r="199" spans="1:1" x14ac:dyDescent="0.3">
      <c r="A199" s="39"/>
    </row>
    <row r="200" spans="1:1" x14ac:dyDescent="0.3">
      <c r="A200" s="39"/>
    </row>
    <row r="201" spans="1:1" x14ac:dyDescent="0.3">
      <c r="A201" s="39"/>
    </row>
    <row r="202" spans="1:1" x14ac:dyDescent="0.3">
      <c r="A202" s="39"/>
    </row>
    <row r="203" spans="1:1" x14ac:dyDescent="0.3">
      <c r="A203" s="39"/>
    </row>
    <row r="204" spans="1:1" x14ac:dyDescent="0.3">
      <c r="A204" s="39"/>
    </row>
    <row r="205" spans="1:1" x14ac:dyDescent="0.3">
      <c r="A205" s="39"/>
    </row>
    <row r="206" spans="1:1" x14ac:dyDescent="0.3">
      <c r="A206" s="39"/>
    </row>
    <row r="207" spans="1:1" x14ac:dyDescent="0.3">
      <c r="A207" s="39"/>
    </row>
    <row r="208" spans="1:1" x14ac:dyDescent="0.3">
      <c r="A208" s="39"/>
    </row>
    <row r="209" spans="1:1" x14ac:dyDescent="0.3">
      <c r="A209" s="39"/>
    </row>
    <row r="210" spans="1:1" x14ac:dyDescent="0.3">
      <c r="A210" s="39"/>
    </row>
    <row r="211" spans="1:1" x14ac:dyDescent="0.3">
      <c r="A211" s="39"/>
    </row>
    <row r="212" spans="1:1" x14ac:dyDescent="0.3">
      <c r="A212" s="40"/>
    </row>
    <row r="213" spans="1:1" x14ac:dyDescent="0.3">
      <c r="A213" s="41"/>
    </row>
    <row r="214" spans="1:1" x14ac:dyDescent="0.3">
      <c r="A214" s="42"/>
    </row>
    <row r="215" spans="1:1" x14ac:dyDescent="0.3">
      <c r="A215" s="42"/>
    </row>
    <row r="216" spans="1:1" x14ac:dyDescent="0.3">
      <c r="A216" s="42"/>
    </row>
    <row r="217" spans="1:1" x14ac:dyDescent="0.3">
      <c r="A217" s="42"/>
    </row>
    <row r="218" spans="1:1" x14ac:dyDescent="0.3">
      <c r="A218" s="42"/>
    </row>
    <row r="219" spans="1:1" x14ac:dyDescent="0.3">
      <c r="A219" s="42"/>
    </row>
    <row r="220" spans="1:1" x14ac:dyDescent="0.3">
      <c r="A220" s="42"/>
    </row>
    <row r="221" spans="1:1" x14ac:dyDescent="0.3">
      <c r="A221" s="42"/>
    </row>
    <row r="222" spans="1:1" x14ac:dyDescent="0.3">
      <c r="A222" s="42"/>
    </row>
    <row r="223" spans="1:1" x14ac:dyDescent="0.3">
      <c r="A223" s="42"/>
    </row>
    <row r="224" spans="1:1" x14ac:dyDescent="0.3">
      <c r="A224" s="42"/>
    </row>
    <row r="225" spans="1:1" x14ac:dyDescent="0.3">
      <c r="A225" s="42"/>
    </row>
    <row r="226" spans="1:1" x14ac:dyDescent="0.3">
      <c r="A226" s="42"/>
    </row>
    <row r="227" spans="1:1" x14ac:dyDescent="0.3">
      <c r="A227" s="42"/>
    </row>
    <row r="228" spans="1:1" x14ac:dyDescent="0.3">
      <c r="A228" s="42"/>
    </row>
  </sheetData>
  <conditionalFormatting sqref="B2:C2">
    <cfRule type="cellIs" dxfId="77" priority="50" operator="between">
      <formula>-0.9</formula>
      <formula>-1</formula>
    </cfRule>
    <cfRule type="cellIs" dxfId="76" priority="51" operator="lessThan">
      <formula>-0.8</formula>
    </cfRule>
    <cfRule type="cellIs" dxfId="75" priority="52" operator="lessThan">
      <formula>-0.7</formula>
    </cfRule>
    <cfRule type="cellIs" dxfId="74" priority="53" operator="lessThan">
      <formula>-0.6</formula>
    </cfRule>
    <cfRule type="cellIs" dxfId="73" priority="54" operator="between">
      <formula>0.9</formula>
      <formula>1</formula>
    </cfRule>
    <cfRule type="cellIs" dxfId="72" priority="55" operator="greaterThan">
      <formula>0.8</formula>
    </cfRule>
    <cfRule type="cellIs" dxfId="71" priority="56" operator="greaterThan">
      <formula>0.7</formula>
    </cfRule>
    <cfRule type="cellIs" dxfId="70" priority="57" operator="greaterThan">
      <formula>0.6</formula>
    </cfRule>
  </conditionalFormatting>
  <conditionalFormatting sqref="D3:CU3">
    <cfRule type="cellIs" dxfId="69" priority="15" operator="between">
      <formula>-0.9</formula>
      <formula>-1</formula>
    </cfRule>
    <cfRule type="cellIs" dxfId="68" priority="16" operator="lessThan">
      <formula>-0.8</formula>
    </cfRule>
    <cfRule type="cellIs" dxfId="67" priority="27" operator="lessThan">
      <formula>-0.7</formula>
    </cfRule>
    <cfRule type="cellIs" dxfId="66" priority="28" operator="lessThan">
      <formula>-0.6</formula>
    </cfRule>
    <cfRule type="cellIs" dxfId="65" priority="30" operator="between">
      <formula>0.9</formula>
      <formula>1</formula>
    </cfRule>
    <cfRule type="cellIs" dxfId="64" priority="31" operator="greaterThan">
      <formula>0.8</formula>
    </cfRule>
    <cfRule type="cellIs" dxfId="63" priority="32" operator="greaterThan">
      <formula>0.7</formula>
    </cfRule>
    <cfRule type="cellIs" dxfId="62" priority="33" operator="greaterThan">
      <formula>0.6</formula>
    </cfRule>
  </conditionalFormatting>
  <conditionalFormatting sqref="D4:CU99">
    <cfRule type="cellIs" dxfId="61" priority="1" operator="between">
      <formula>-0.9</formula>
      <formula>-1</formula>
    </cfRule>
    <cfRule type="cellIs" dxfId="60" priority="2" operator="lessThan">
      <formula>-0.8</formula>
    </cfRule>
    <cfRule type="cellIs" dxfId="59" priority="19" operator="lessThan">
      <formula>-0.7</formula>
    </cfRule>
    <cfRule type="cellIs" dxfId="58" priority="20" operator="lessThan">
      <formula>-0.6</formula>
    </cfRule>
    <cfRule type="cellIs" dxfId="57" priority="21" operator="lessThan">
      <formula>-0.5</formula>
    </cfRule>
    <cfRule type="cellIs" dxfId="56" priority="22" operator="between">
      <formula>0.9</formula>
      <formula>1</formula>
    </cfRule>
    <cfRule type="cellIs" dxfId="55" priority="23" operator="greaterThan">
      <formula>0.8</formula>
    </cfRule>
    <cfRule type="cellIs" dxfId="54" priority="24" operator="greaterThan">
      <formula>0.7</formula>
    </cfRule>
    <cfRule type="cellIs" dxfId="53" priority="25" operator="greaterThan">
      <formula>0.6</formula>
    </cfRule>
    <cfRule type="cellIs" dxfId="52" priority="26" operator="greaterThan">
      <formula>0.5</formula>
    </cfRule>
  </conditionalFormatting>
  <conditionalFormatting sqref="B2:C99">
    <cfRule type="cellIs" dxfId="51" priority="4" operator="between">
      <formula>-0.1</formula>
      <formula>0.1</formula>
    </cfRule>
    <cfRule type="cellIs" dxfId="50" priority="17" operator="between">
      <formula>-0.9</formula>
      <formula>-1</formula>
    </cfRule>
    <cfRule type="cellIs" dxfId="49" priority="18" operator="lessThan">
      <formula>-0.8</formula>
    </cfRule>
    <cfRule type="cellIs" dxfId="48" priority="43" operator="lessThan">
      <formula>-0.7</formula>
    </cfRule>
    <cfRule type="cellIs" dxfId="47" priority="44" operator="lessThan">
      <formula>-0.6</formula>
    </cfRule>
    <cfRule type="cellIs" dxfId="46" priority="45" operator="lessThan">
      <formula>-0.5</formula>
    </cfRule>
    <cfRule type="cellIs" dxfId="45" priority="46" operator="between">
      <formula>0.9</formula>
      <formula>1</formula>
    </cfRule>
    <cfRule type="cellIs" dxfId="44" priority="47" operator="greaterThan">
      <formula>0.8</formula>
    </cfRule>
    <cfRule type="cellIs" dxfId="43" priority="48" operator="greaterThan">
      <formula>0.7</formula>
    </cfRule>
    <cfRule type="cellIs" dxfId="42" priority="49" operator="greaterThan">
      <formula>0.6</formula>
    </cfRule>
    <cfRule type="cellIs" dxfId="41" priority="58" operator="greaterThan">
      <formula>0.5</formula>
    </cfRule>
  </conditionalFormatting>
  <conditionalFormatting sqref="D3:CU3">
    <cfRule type="cellIs" dxfId="40" priority="29" operator="lessThan">
      <formula>-0.5</formula>
    </cfRule>
    <cfRule type="cellIs" dxfId="39" priority="34" operator="greaterThan">
      <formula>0.5</formula>
    </cfRule>
  </conditionalFormatting>
  <conditionalFormatting sqref="D2:CU3">
    <cfRule type="cellIs" dxfId="38" priority="3" operator="between">
      <formula>-0.1</formula>
      <formula>0.1</formula>
    </cfRule>
    <cfRule type="cellIs" dxfId="37" priority="5" operator="between">
      <formula>-0.9</formula>
      <formula>-1</formula>
    </cfRule>
    <cfRule type="cellIs" dxfId="36" priority="6" operator="lessThan">
      <formula>-0.8</formula>
    </cfRule>
    <cfRule type="cellIs" dxfId="35" priority="7" operator="lessThan">
      <formula>-0.7</formula>
    </cfRule>
    <cfRule type="cellIs" dxfId="34" priority="8" operator="lessThan">
      <formula>-0.6</formula>
    </cfRule>
    <cfRule type="cellIs" dxfId="33" priority="9" operator="lessThan">
      <formula>-0.5</formula>
    </cfRule>
    <cfRule type="cellIs" dxfId="32" priority="10" operator="between">
      <formula>0.9</formula>
      <formula>1</formula>
    </cfRule>
    <cfRule type="cellIs" dxfId="31" priority="11" operator="greaterThan">
      <formula>0.8</formula>
    </cfRule>
    <cfRule type="cellIs" dxfId="30" priority="12" operator="greaterThan">
      <formula>0.7</formula>
    </cfRule>
    <cfRule type="cellIs" dxfId="29" priority="13" operator="greaterThan">
      <formula>0.6</formula>
    </cfRule>
    <cfRule type="cellIs" dxfId="28" priority="14" operator="greaterThan">
      <formula>0.5</formula>
    </cfRule>
  </conditionalFormatting>
  <printOptions horizontalCentered="1"/>
  <pageMargins left="0" right="0" top="0.5" bottom="0.5" header="0" footer="0"/>
  <pageSetup scale="62" fitToWidth="9" fitToHeight="9" orientation="landscape" horizontalDpi="4294967293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21</vt:i4>
      </vt:variant>
      <vt:variant>
        <vt:lpstr>Named Ranges</vt:lpstr>
      </vt:variant>
      <vt:variant>
        <vt:i4>3</vt:i4>
      </vt:variant>
    </vt:vector>
  </HeadingPairs>
  <TitlesOfParts>
    <vt:vector size="24" baseType="lpstr">
      <vt:lpstr>Final Model Choice</vt:lpstr>
      <vt:lpstr>Inf and Outlier Pts Removed</vt:lpstr>
      <vt:lpstr>Final Model Rent Vs Indep Vars</vt:lpstr>
      <vt:lpstr>Neighborhood Map</vt:lpstr>
      <vt:lpstr>Neighborhood Stat Summary</vt:lpstr>
      <vt:lpstr>Neighborhood Stats</vt:lpstr>
      <vt:lpstr>Rent Variable Plots</vt:lpstr>
      <vt:lpstr>Correlation Summary</vt:lpstr>
      <vt:lpstr>Correlation</vt:lpstr>
      <vt:lpstr>Descriptive Stats</vt:lpstr>
      <vt:lpstr>Rent Vs Indep Var Scatter Plots</vt:lpstr>
      <vt:lpstr>Indep Multicollinearity Plots</vt:lpstr>
      <vt:lpstr>2nd Model Choice</vt:lpstr>
      <vt:lpstr>Summary</vt:lpstr>
      <vt:lpstr>Residual Scatter</vt:lpstr>
      <vt:lpstr>Residual Normal</vt:lpstr>
      <vt:lpstr>Deleted Res Vs Hat</vt:lpstr>
      <vt:lpstr>Std Vars Max P</vt:lpstr>
      <vt:lpstr>Std Vars Max VIF</vt:lpstr>
      <vt:lpstr>Aff Ind Max P</vt:lpstr>
      <vt:lpstr>Aff Ind Max VIF</vt:lpstr>
      <vt:lpstr>Correlation!Print_Titles</vt:lpstr>
      <vt:lpstr>'Neighborhood Stats'!Print_Titles</vt:lpstr>
      <vt:lpstr>Summary!Print_Titles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2017-12-05T03:30:50Z</dcterms:modified>
</cp:coreProperties>
</file>